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</sheets>
  <definedNames>
    <definedName name="_xlnm._FilterDatabase" localSheetId="0" hidden="1">岗位补贴!$A$3:$J$47</definedName>
    <definedName name="_xlnm.Print_Titles" localSheetId="0">岗位补贴!$3:$3</definedName>
  </definedNames>
  <calcPr calcId="144525"/>
</workbook>
</file>

<file path=xl/sharedStrings.xml><?xml version="1.0" encoding="utf-8"?>
<sst xmlns="http://schemas.openxmlformats.org/spreadsheetml/2006/main" count="235" uniqueCount="110">
  <si>
    <t>附件：</t>
  </si>
  <si>
    <t>各镇政府申请2024年下半年公益性岗位补贴
及公益性岗位社保补贴公示名单</t>
  </si>
  <si>
    <r>
      <rPr>
        <b/>
        <sz val="12"/>
        <rFont val="仿宋_GB2312"/>
        <charset val="134"/>
      </rPr>
      <t>序号</t>
    </r>
  </si>
  <si>
    <t>用人单位</t>
  </si>
  <si>
    <t>姓名</t>
  </si>
  <si>
    <t>性别</t>
  </si>
  <si>
    <r>
      <rPr>
        <b/>
        <sz val="12"/>
        <rFont val="仿宋_GB2312"/>
        <charset val="134"/>
      </rPr>
      <t>身份证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号码</t>
    </r>
  </si>
  <si>
    <t>人员类别</t>
  </si>
  <si>
    <r>
      <rPr>
        <b/>
        <sz val="12"/>
        <rFont val="仿宋_GB2312"/>
        <charset val="134"/>
      </rPr>
      <t>申请补贴期限</t>
    </r>
  </si>
  <si>
    <t>人数（人）</t>
  </si>
  <si>
    <t>岗位补贴金额（元）</t>
  </si>
  <si>
    <t>岗位补贴小计（元）</t>
  </si>
  <si>
    <t>社保补贴金额（元）</t>
  </si>
  <si>
    <t>社保补贴小计（元）</t>
  </si>
  <si>
    <t>饶平县三饶镇人民政府</t>
  </si>
  <si>
    <t>邱静云</t>
  </si>
  <si>
    <t>女</t>
  </si>
  <si>
    <t>445122********1725</t>
  </si>
  <si>
    <t>就业困难人员</t>
  </si>
  <si>
    <t>202409-202412</t>
  </si>
  <si>
    <t>吴少卿</t>
  </si>
  <si>
    <t>445122********1762</t>
  </si>
  <si>
    <t>林敬南</t>
  </si>
  <si>
    <t>男</t>
  </si>
  <si>
    <t>440522********1733</t>
  </si>
  <si>
    <t>林伟东</t>
  </si>
  <si>
    <t>440522********171X</t>
  </si>
  <si>
    <t>蔡翠娴</t>
  </si>
  <si>
    <t>445122********1722</t>
  </si>
  <si>
    <t>林伟兰</t>
  </si>
  <si>
    <t>445122********1724</t>
  </si>
  <si>
    <t>林继娴</t>
  </si>
  <si>
    <t>445122********1746</t>
  </si>
  <si>
    <t>张丽旋</t>
  </si>
  <si>
    <t>445122********1747</t>
  </si>
  <si>
    <t>陈楚娟</t>
  </si>
  <si>
    <t>445122********222X</t>
  </si>
  <si>
    <t>黄秀芳</t>
  </si>
  <si>
    <t>445122********1740</t>
  </si>
  <si>
    <t>饶平县新圩镇人民政府</t>
  </si>
  <si>
    <t>王进财</t>
  </si>
  <si>
    <t>440522********341X</t>
  </si>
  <si>
    <t>202407-202412</t>
  </si>
  <si>
    <t>王细幼</t>
  </si>
  <si>
    <t>445122********3442</t>
  </si>
  <si>
    <t>王惠娟</t>
  </si>
  <si>
    <t>445122********3240</t>
  </si>
  <si>
    <t>黄清琴</t>
  </si>
  <si>
    <t>445122********3225</t>
  </si>
  <si>
    <t>黄丽媛</t>
  </si>
  <si>
    <t>445122********3243</t>
  </si>
  <si>
    <t>许锋建</t>
  </si>
  <si>
    <t>445122********3217</t>
  </si>
  <si>
    <t>许林炳</t>
  </si>
  <si>
    <t>440522********3210</t>
  </si>
  <si>
    <t>王家辉</t>
  </si>
  <si>
    <t>林泽锐</t>
  </si>
  <si>
    <t>445122********3212</t>
  </si>
  <si>
    <t>本省脱贫人口</t>
  </si>
  <si>
    <t>陈培清</t>
  </si>
  <si>
    <t>445122********3214</t>
  </si>
  <si>
    <t>陈朝彬</t>
  </si>
  <si>
    <t>445122********3219</t>
  </si>
  <si>
    <t>饶平县新塘镇人民政府</t>
  </si>
  <si>
    <t>张焕君</t>
  </si>
  <si>
    <t>445122********2026</t>
  </si>
  <si>
    <t>202410-202412</t>
  </si>
  <si>
    <t>黄舜珊</t>
  </si>
  <si>
    <t>445122********2041</t>
  </si>
  <si>
    <t>林新勇</t>
  </si>
  <si>
    <t>445122********2013</t>
  </si>
  <si>
    <t>林旭江</t>
  </si>
  <si>
    <t>445122********2038</t>
  </si>
  <si>
    <t>张珠菊</t>
  </si>
  <si>
    <t>饶平县联饶镇人民政府</t>
  </si>
  <si>
    <t>邱亿波</t>
  </si>
  <si>
    <t>445122********4312</t>
  </si>
  <si>
    <t>沈锦杏</t>
  </si>
  <si>
    <t>445122********4343</t>
  </si>
  <si>
    <t>沈森泉</t>
  </si>
  <si>
    <t>445122********4311</t>
  </si>
  <si>
    <t>庄汉生</t>
  </si>
  <si>
    <t>440522********4339</t>
  </si>
  <si>
    <t>沈淑真</t>
  </si>
  <si>
    <t>350624********6528</t>
  </si>
  <si>
    <t>林秀平</t>
  </si>
  <si>
    <t>440522********4317</t>
  </si>
  <si>
    <t>林树忠</t>
  </si>
  <si>
    <t>445122********4319</t>
  </si>
  <si>
    <t>余德彬</t>
  </si>
  <si>
    <t>440522********4352</t>
  </si>
  <si>
    <t>钟明浩</t>
  </si>
  <si>
    <t>440522********4613</t>
  </si>
  <si>
    <t>徐杰绒</t>
  </si>
  <si>
    <t>445122********4344</t>
  </si>
  <si>
    <t>黄南芳</t>
  </si>
  <si>
    <t>445122********4348</t>
  </si>
  <si>
    <t>徐平锋</t>
  </si>
  <si>
    <t>445122********4314</t>
  </si>
  <si>
    <t>徐楚彬</t>
  </si>
  <si>
    <t>445122********431X</t>
  </si>
  <si>
    <t>庄奕如</t>
  </si>
  <si>
    <t>445122********4326</t>
  </si>
  <si>
    <t>余瑞松</t>
  </si>
  <si>
    <t>440522********4312</t>
  </si>
  <si>
    <t>杨火炎</t>
  </si>
  <si>
    <t>440522********4313</t>
  </si>
  <si>
    <t>庄潮钦</t>
  </si>
  <si>
    <t>合计</t>
  </si>
  <si>
    <t>补贴标准：
1.公益性岗位补贴：每人每月按当地最低工资标准给予补贴；
2.公益性岗位社保补贴：每月按用人单位为符合条件人员实际缴纳的基本养老保险费、基本医疗保险费、失业保险费、工伤保险费、生育保险费给予补贴。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</si>
</sst>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7" borderId="1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18" borderId="0" applyNumberFormat="0" applyFon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55" sqref="L55"/>
    </sheetView>
  </sheetViews>
  <sheetFormatPr defaultColWidth="9" defaultRowHeight="15.75"/>
  <cols>
    <col min="1" max="1" width="5.75" style="2" customWidth="1"/>
    <col min="2" max="2" width="9.875" style="3" customWidth="1"/>
    <col min="3" max="3" width="7.85" style="1" customWidth="1"/>
    <col min="4" max="4" width="5" style="1" customWidth="1"/>
    <col min="5" max="5" width="19.5" style="4" customWidth="1"/>
    <col min="6" max="6" width="10.4833333333333" style="1" customWidth="1"/>
    <col min="7" max="7" width="8.925" style="4" customWidth="1"/>
    <col min="8" max="8" width="7.375" style="2" customWidth="1"/>
    <col min="9" max="9" width="9.04166666666667" style="2" customWidth="1"/>
    <col min="10" max="10" width="9.625" style="2" customWidth="1"/>
    <col min="11" max="11" width="9.04166666666667" style="5" customWidth="1"/>
    <col min="12" max="12" width="10.375" style="2" customWidth="1"/>
    <col min="13" max="16384" width="9" style="1"/>
  </cols>
  <sheetData>
    <row r="1" ht="20" customHeight="1" spans="1:11">
      <c r="A1" s="6" t="s">
        <v>0</v>
      </c>
      <c r="B1" s="7"/>
      <c r="C1" s="6"/>
      <c r="D1" s="6"/>
      <c r="E1" s="8"/>
      <c r="F1" s="9"/>
      <c r="I1" s="4"/>
      <c r="K1" s="4"/>
    </row>
    <row r="2" s="1" customFormat="1" ht="70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55" customHeight="1" spans="1:12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ht="30" customHeight="1" spans="1:12">
      <c r="A4" s="13">
        <v>1</v>
      </c>
      <c r="B4" s="14" t="s">
        <v>14</v>
      </c>
      <c r="C4" s="15" t="s">
        <v>15</v>
      </c>
      <c r="D4" s="15" t="s">
        <v>16</v>
      </c>
      <c r="E4" s="16" t="s">
        <v>17</v>
      </c>
      <c r="F4" s="15" t="s">
        <v>18</v>
      </c>
      <c r="G4" s="16" t="s">
        <v>19</v>
      </c>
      <c r="H4" s="17">
        <v>10</v>
      </c>
      <c r="I4" s="30">
        <f>1620*4</f>
        <v>6480</v>
      </c>
      <c r="J4" s="17">
        <f>SUM(I4:I13)</f>
        <v>64800</v>
      </c>
      <c r="K4" s="31">
        <f>690*3+673.8+12.97+3.24</f>
        <v>2760.01</v>
      </c>
      <c r="L4" s="32">
        <f>SUM(K4:K13)</f>
        <v>27600.1</v>
      </c>
    </row>
    <row r="5" ht="30" customHeight="1" spans="1:12">
      <c r="A5" s="13">
        <v>2</v>
      </c>
      <c r="B5" s="18"/>
      <c r="C5" s="15" t="s">
        <v>20</v>
      </c>
      <c r="D5" s="15" t="s">
        <v>16</v>
      </c>
      <c r="E5" s="16" t="s">
        <v>21</v>
      </c>
      <c r="F5" s="15" t="s">
        <v>18</v>
      </c>
      <c r="G5" s="16" t="s">
        <v>19</v>
      </c>
      <c r="H5" s="19"/>
      <c r="I5" s="30">
        <f t="shared" ref="I5:I13" si="0">1620*4</f>
        <v>6480</v>
      </c>
      <c r="J5" s="19"/>
      <c r="K5" s="31">
        <f t="shared" ref="K5:K13" si="1">690*3+673.8+12.97+3.24</f>
        <v>2760.01</v>
      </c>
      <c r="L5" s="33"/>
    </row>
    <row r="6" ht="30" customHeight="1" spans="1:12">
      <c r="A6" s="13">
        <v>3</v>
      </c>
      <c r="B6" s="18"/>
      <c r="C6" s="15" t="s">
        <v>22</v>
      </c>
      <c r="D6" s="15" t="s">
        <v>23</v>
      </c>
      <c r="E6" s="16" t="s">
        <v>24</v>
      </c>
      <c r="F6" s="15" t="s">
        <v>18</v>
      </c>
      <c r="G6" s="16" t="s">
        <v>19</v>
      </c>
      <c r="H6" s="19"/>
      <c r="I6" s="30">
        <f t="shared" si="0"/>
        <v>6480</v>
      </c>
      <c r="J6" s="19"/>
      <c r="K6" s="31">
        <f t="shared" si="1"/>
        <v>2760.01</v>
      </c>
      <c r="L6" s="33"/>
    </row>
    <row r="7" ht="30" customHeight="1" spans="1:12">
      <c r="A7" s="13">
        <v>4</v>
      </c>
      <c r="B7" s="18"/>
      <c r="C7" s="15" t="s">
        <v>25</v>
      </c>
      <c r="D7" s="15" t="s">
        <v>23</v>
      </c>
      <c r="E7" s="16" t="s">
        <v>26</v>
      </c>
      <c r="F7" s="15" t="s">
        <v>18</v>
      </c>
      <c r="G7" s="16" t="s">
        <v>19</v>
      </c>
      <c r="H7" s="19"/>
      <c r="I7" s="30">
        <f t="shared" si="0"/>
        <v>6480</v>
      </c>
      <c r="J7" s="19"/>
      <c r="K7" s="31">
        <f t="shared" si="1"/>
        <v>2760.01</v>
      </c>
      <c r="L7" s="33"/>
    </row>
    <row r="8" ht="30" customHeight="1" spans="1:12">
      <c r="A8" s="13">
        <v>5</v>
      </c>
      <c r="B8" s="18"/>
      <c r="C8" s="15" t="s">
        <v>27</v>
      </c>
      <c r="D8" s="15" t="s">
        <v>16</v>
      </c>
      <c r="E8" s="16" t="s">
        <v>28</v>
      </c>
      <c r="F8" s="15" t="s">
        <v>18</v>
      </c>
      <c r="G8" s="16" t="s">
        <v>19</v>
      </c>
      <c r="H8" s="19"/>
      <c r="I8" s="30">
        <f t="shared" si="0"/>
        <v>6480</v>
      </c>
      <c r="J8" s="19"/>
      <c r="K8" s="31">
        <f t="shared" si="1"/>
        <v>2760.01</v>
      </c>
      <c r="L8" s="33"/>
    </row>
    <row r="9" ht="30" customHeight="1" spans="1:12">
      <c r="A9" s="13">
        <v>6</v>
      </c>
      <c r="B9" s="18"/>
      <c r="C9" s="15" t="s">
        <v>29</v>
      </c>
      <c r="D9" s="15" t="s">
        <v>16</v>
      </c>
      <c r="E9" s="16" t="s">
        <v>30</v>
      </c>
      <c r="F9" s="15" t="s">
        <v>18</v>
      </c>
      <c r="G9" s="16" t="s">
        <v>19</v>
      </c>
      <c r="H9" s="19"/>
      <c r="I9" s="30">
        <f t="shared" si="0"/>
        <v>6480</v>
      </c>
      <c r="J9" s="19"/>
      <c r="K9" s="31">
        <f t="shared" si="1"/>
        <v>2760.01</v>
      </c>
      <c r="L9" s="33"/>
    </row>
    <row r="10" ht="30" customHeight="1" spans="1:12">
      <c r="A10" s="13">
        <v>7</v>
      </c>
      <c r="B10" s="18"/>
      <c r="C10" s="15" t="s">
        <v>31</v>
      </c>
      <c r="D10" s="15" t="s">
        <v>16</v>
      </c>
      <c r="E10" s="16" t="s">
        <v>32</v>
      </c>
      <c r="F10" s="15" t="s">
        <v>18</v>
      </c>
      <c r="G10" s="16" t="s">
        <v>19</v>
      </c>
      <c r="H10" s="19"/>
      <c r="I10" s="30">
        <f t="shared" si="0"/>
        <v>6480</v>
      </c>
      <c r="J10" s="19"/>
      <c r="K10" s="31">
        <f t="shared" si="1"/>
        <v>2760.01</v>
      </c>
      <c r="L10" s="33"/>
    </row>
    <row r="11" ht="30" customHeight="1" spans="1:12">
      <c r="A11" s="13">
        <v>8</v>
      </c>
      <c r="B11" s="18"/>
      <c r="C11" s="15" t="s">
        <v>33</v>
      </c>
      <c r="D11" s="15" t="s">
        <v>16</v>
      </c>
      <c r="E11" s="16" t="s">
        <v>34</v>
      </c>
      <c r="F11" s="15" t="s">
        <v>18</v>
      </c>
      <c r="G11" s="16" t="s">
        <v>19</v>
      </c>
      <c r="H11" s="19"/>
      <c r="I11" s="30">
        <f t="shared" si="0"/>
        <v>6480</v>
      </c>
      <c r="J11" s="19"/>
      <c r="K11" s="31">
        <f t="shared" si="1"/>
        <v>2760.01</v>
      </c>
      <c r="L11" s="33"/>
    </row>
    <row r="12" ht="30" customHeight="1" spans="1:12">
      <c r="A12" s="13">
        <v>9</v>
      </c>
      <c r="B12" s="18"/>
      <c r="C12" s="15" t="s">
        <v>35</v>
      </c>
      <c r="D12" s="15" t="s">
        <v>16</v>
      </c>
      <c r="E12" s="16" t="s">
        <v>36</v>
      </c>
      <c r="F12" s="15" t="s">
        <v>18</v>
      </c>
      <c r="G12" s="16" t="s">
        <v>19</v>
      </c>
      <c r="H12" s="19"/>
      <c r="I12" s="30">
        <f t="shared" si="0"/>
        <v>6480</v>
      </c>
      <c r="J12" s="19"/>
      <c r="K12" s="31">
        <f t="shared" si="1"/>
        <v>2760.01</v>
      </c>
      <c r="L12" s="33"/>
    </row>
    <row r="13" ht="30" customHeight="1" spans="1:12">
      <c r="A13" s="13">
        <v>10</v>
      </c>
      <c r="B13" s="18"/>
      <c r="C13" s="15" t="s">
        <v>37</v>
      </c>
      <c r="D13" s="15" t="s">
        <v>16</v>
      </c>
      <c r="E13" s="16" t="s">
        <v>38</v>
      </c>
      <c r="F13" s="15" t="s">
        <v>18</v>
      </c>
      <c r="G13" s="16" t="s">
        <v>19</v>
      </c>
      <c r="H13" s="19"/>
      <c r="I13" s="30">
        <f t="shared" si="0"/>
        <v>6480</v>
      </c>
      <c r="J13" s="19"/>
      <c r="K13" s="31">
        <f t="shared" si="1"/>
        <v>2760.01</v>
      </c>
      <c r="L13" s="33"/>
    </row>
    <row r="14" ht="30" customHeight="1" spans="1:12">
      <c r="A14" s="13">
        <v>11</v>
      </c>
      <c r="B14" s="14" t="s">
        <v>39</v>
      </c>
      <c r="C14" s="15" t="s">
        <v>40</v>
      </c>
      <c r="D14" s="15" t="s">
        <v>23</v>
      </c>
      <c r="E14" s="16" t="s">
        <v>41</v>
      </c>
      <c r="F14" s="15" t="s">
        <v>18</v>
      </c>
      <c r="G14" s="16" t="s">
        <v>42</v>
      </c>
      <c r="H14" s="17">
        <v>11</v>
      </c>
      <c r="I14" s="30">
        <f>1620*6</f>
        <v>9720</v>
      </c>
      <c r="J14" s="13">
        <f>SUM(I14:I24)</f>
        <v>106920</v>
      </c>
      <c r="K14" s="31">
        <f>690*5+690+0.02</f>
        <v>4140.02</v>
      </c>
      <c r="L14" s="32">
        <f>SUM(K14:K24)</f>
        <v>45540.22</v>
      </c>
    </row>
    <row r="15" ht="30" customHeight="1" spans="1:12">
      <c r="A15" s="13">
        <v>12</v>
      </c>
      <c r="B15" s="18"/>
      <c r="C15" s="15" t="s">
        <v>43</v>
      </c>
      <c r="D15" s="15" t="s">
        <v>16</v>
      </c>
      <c r="E15" s="16" t="s">
        <v>44</v>
      </c>
      <c r="F15" s="15" t="s">
        <v>18</v>
      </c>
      <c r="G15" s="16" t="s">
        <v>42</v>
      </c>
      <c r="H15" s="19"/>
      <c r="I15" s="30">
        <f t="shared" ref="I15:I24" si="2">1620*6</f>
        <v>9720</v>
      </c>
      <c r="J15" s="13"/>
      <c r="K15" s="31">
        <f t="shared" ref="K15:K24" si="3">690*5+690+0.02</f>
        <v>4140.02</v>
      </c>
      <c r="L15" s="33"/>
    </row>
    <row r="16" ht="30" customHeight="1" spans="1:12">
      <c r="A16" s="13">
        <v>13</v>
      </c>
      <c r="B16" s="18"/>
      <c r="C16" s="15" t="s">
        <v>45</v>
      </c>
      <c r="D16" s="15" t="s">
        <v>16</v>
      </c>
      <c r="E16" s="16" t="s">
        <v>46</v>
      </c>
      <c r="F16" s="15" t="s">
        <v>18</v>
      </c>
      <c r="G16" s="16" t="s">
        <v>42</v>
      </c>
      <c r="H16" s="19"/>
      <c r="I16" s="30">
        <f t="shared" si="2"/>
        <v>9720</v>
      </c>
      <c r="J16" s="13"/>
      <c r="K16" s="31">
        <f t="shared" si="3"/>
        <v>4140.02</v>
      </c>
      <c r="L16" s="33"/>
    </row>
    <row r="17" ht="30" customHeight="1" spans="1:12">
      <c r="A17" s="13">
        <v>14</v>
      </c>
      <c r="B17" s="18"/>
      <c r="C17" s="15" t="s">
        <v>47</v>
      </c>
      <c r="D17" s="15" t="s">
        <v>16</v>
      </c>
      <c r="E17" s="16" t="s">
        <v>48</v>
      </c>
      <c r="F17" s="15" t="s">
        <v>18</v>
      </c>
      <c r="G17" s="16" t="s">
        <v>42</v>
      </c>
      <c r="H17" s="19"/>
      <c r="I17" s="30">
        <f t="shared" si="2"/>
        <v>9720</v>
      </c>
      <c r="J17" s="13"/>
      <c r="K17" s="31">
        <f t="shared" si="3"/>
        <v>4140.02</v>
      </c>
      <c r="L17" s="33"/>
    </row>
    <row r="18" ht="30" customHeight="1" spans="1:12">
      <c r="A18" s="13">
        <v>15</v>
      </c>
      <c r="B18" s="18"/>
      <c r="C18" s="15" t="s">
        <v>49</v>
      </c>
      <c r="D18" s="15" t="s">
        <v>16</v>
      </c>
      <c r="E18" s="16" t="s">
        <v>50</v>
      </c>
      <c r="F18" s="15" t="s">
        <v>18</v>
      </c>
      <c r="G18" s="16" t="s">
        <v>42</v>
      </c>
      <c r="H18" s="19"/>
      <c r="I18" s="30">
        <f t="shared" si="2"/>
        <v>9720</v>
      </c>
      <c r="J18" s="13"/>
      <c r="K18" s="31">
        <f t="shared" si="3"/>
        <v>4140.02</v>
      </c>
      <c r="L18" s="33"/>
    </row>
    <row r="19" ht="30" customHeight="1" spans="1:12">
      <c r="A19" s="13">
        <v>16</v>
      </c>
      <c r="B19" s="18"/>
      <c r="C19" s="15" t="s">
        <v>51</v>
      </c>
      <c r="D19" s="15" t="s">
        <v>23</v>
      </c>
      <c r="E19" s="16" t="s">
        <v>52</v>
      </c>
      <c r="F19" s="15" t="s">
        <v>18</v>
      </c>
      <c r="G19" s="16" t="s">
        <v>42</v>
      </c>
      <c r="H19" s="19"/>
      <c r="I19" s="30">
        <f t="shared" si="2"/>
        <v>9720</v>
      </c>
      <c r="J19" s="13"/>
      <c r="K19" s="31">
        <f t="shared" si="3"/>
        <v>4140.02</v>
      </c>
      <c r="L19" s="33"/>
    </row>
    <row r="20" ht="30" customHeight="1" spans="1:12">
      <c r="A20" s="13">
        <v>17</v>
      </c>
      <c r="B20" s="18"/>
      <c r="C20" s="15" t="s">
        <v>53</v>
      </c>
      <c r="D20" s="15" t="s">
        <v>23</v>
      </c>
      <c r="E20" s="16" t="s">
        <v>54</v>
      </c>
      <c r="F20" s="15" t="s">
        <v>18</v>
      </c>
      <c r="G20" s="16" t="s">
        <v>42</v>
      </c>
      <c r="H20" s="19"/>
      <c r="I20" s="30">
        <f t="shared" si="2"/>
        <v>9720</v>
      </c>
      <c r="J20" s="13"/>
      <c r="K20" s="31">
        <f t="shared" si="3"/>
        <v>4140.02</v>
      </c>
      <c r="L20" s="33"/>
    </row>
    <row r="21" ht="30" customHeight="1" spans="1:12">
      <c r="A21" s="13">
        <v>18</v>
      </c>
      <c r="B21" s="18"/>
      <c r="C21" s="20" t="s">
        <v>55</v>
      </c>
      <c r="D21" s="20" t="s">
        <v>23</v>
      </c>
      <c r="E21" s="21" t="s">
        <v>41</v>
      </c>
      <c r="F21" s="20" t="s">
        <v>18</v>
      </c>
      <c r="G21" s="21" t="s">
        <v>42</v>
      </c>
      <c r="H21" s="19"/>
      <c r="I21" s="30">
        <f t="shared" si="2"/>
        <v>9720</v>
      </c>
      <c r="J21" s="13"/>
      <c r="K21" s="31">
        <f t="shared" si="3"/>
        <v>4140.02</v>
      </c>
      <c r="L21" s="33"/>
    </row>
    <row r="22" ht="30" customHeight="1" spans="1:12">
      <c r="A22" s="13">
        <v>19</v>
      </c>
      <c r="B22" s="18"/>
      <c r="C22" s="15" t="s">
        <v>56</v>
      </c>
      <c r="D22" s="15" t="s">
        <v>23</v>
      </c>
      <c r="E22" s="16" t="s">
        <v>57</v>
      </c>
      <c r="F22" s="15" t="s">
        <v>58</v>
      </c>
      <c r="G22" s="16" t="s">
        <v>42</v>
      </c>
      <c r="H22" s="19"/>
      <c r="I22" s="30">
        <f t="shared" si="2"/>
        <v>9720</v>
      </c>
      <c r="J22" s="13"/>
      <c r="K22" s="31">
        <f t="shared" si="3"/>
        <v>4140.02</v>
      </c>
      <c r="L22" s="33"/>
    </row>
    <row r="23" ht="30" customHeight="1" spans="1:12">
      <c r="A23" s="13">
        <v>20</v>
      </c>
      <c r="B23" s="22"/>
      <c r="C23" s="15" t="s">
        <v>59</v>
      </c>
      <c r="D23" s="15" t="s">
        <v>23</v>
      </c>
      <c r="E23" s="16" t="s">
        <v>60</v>
      </c>
      <c r="F23" s="15" t="s">
        <v>58</v>
      </c>
      <c r="G23" s="16" t="s">
        <v>42</v>
      </c>
      <c r="H23" s="23"/>
      <c r="I23" s="30">
        <f t="shared" si="2"/>
        <v>9720</v>
      </c>
      <c r="J23" s="13"/>
      <c r="K23" s="31">
        <f t="shared" si="3"/>
        <v>4140.02</v>
      </c>
      <c r="L23" s="34"/>
    </row>
    <row r="24" ht="30" customHeight="1" spans="1:12">
      <c r="A24" s="13">
        <v>21</v>
      </c>
      <c r="B24" s="20"/>
      <c r="C24" s="15" t="s">
        <v>61</v>
      </c>
      <c r="D24" s="15" t="s">
        <v>23</v>
      </c>
      <c r="E24" s="16" t="s">
        <v>62</v>
      </c>
      <c r="F24" s="15" t="s">
        <v>58</v>
      </c>
      <c r="G24" s="16" t="s">
        <v>42</v>
      </c>
      <c r="H24" s="24"/>
      <c r="I24" s="30">
        <f t="shared" si="2"/>
        <v>9720</v>
      </c>
      <c r="J24" s="13"/>
      <c r="K24" s="31">
        <f t="shared" si="3"/>
        <v>4140.02</v>
      </c>
      <c r="L24" s="35"/>
    </row>
    <row r="25" ht="30" customHeight="1" spans="1:12">
      <c r="A25" s="13">
        <v>22</v>
      </c>
      <c r="B25" s="14" t="s">
        <v>63</v>
      </c>
      <c r="C25" s="15" t="s">
        <v>64</v>
      </c>
      <c r="D25" s="15" t="s">
        <v>16</v>
      </c>
      <c r="E25" s="16" t="s">
        <v>65</v>
      </c>
      <c r="F25" s="15" t="s">
        <v>18</v>
      </c>
      <c r="G25" s="16" t="s">
        <v>66</v>
      </c>
      <c r="H25" s="17">
        <v>5</v>
      </c>
      <c r="I25" s="30">
        <f>1620*3</f>
        <v>4860</v>
      </c>
      <c r="J25" s="17">
        <f>SUM(I25:I29)</f>
        <v>24300</v>
      </c>
      <c r="K25" s="31">
        <f>(690+167.45)*3</f>
        <v>2572.35</v>
      </c>
      <c r="L25" s="32">
        <f>SUM(K25:K29)</f>
        <v>12861.75</v>
      </c>
    </row>
    <row r="26" ht="30" customHeight="1" spans="1:12">
      <c r="A26" s="13">
        <v>23</v>
      </c>
      <c r="B26" s="18"/>
      <c r="C26" s="15" t="s">
        <v>67</v>
      </c>
      <c r="D26" s="15" t="s">
        <v>16</v>
      </c>
      <c r="E26" s="16" t="s">
        <v>68</v>
      </c>
      <c r="F26" s="15" t="s">
        <v>18</v>
      </c>
      <c r="G26" s="16" t="s">
        <v>66</v>
      </c>
      <c r="H26" s="19"/>
      <c r="I26" s="30">
        <f>1620*3</f>
        <v>4860</v>
      </c>
      <c r="J26" s="19"/>
      <c r="K26" s="31">
        <f>(690+167.45)*3</f>
        <v>2572.35</v>
      </c>
      <c r="L26" s="33"/>
    </row>
    <row r="27" ht="30" customHeight="1" spans="1:12">
      <c r="A27" s="13">
        <v>24</v>
      </c>
      <c r="B27" s="18"/>
      <c r="C27" s="15" t="s">
        <v>69</v>
      </c>
      <c r="D27" s="15" t="s">
        <v>23</v>
      </c>
      <c r="E27" s="16" t="s">
        <v>70</v>
      </c>
      <c r="F27" s="15" t="s">
        <v>18</v>
      </c>
      <c r="G27" s="16" t="s">
        <v>66</v>
      </c>
      <c r="H27" s="19"/>
      <c r="I27" s="30">
        <f>1620*3</f>
        <v>4860</v>
      </c>
      <c r="J27" s="19"/>
      <c r="K27" s="31">
        <f>(690+167.45)*3</f>
        <v>2572.35</v>
      </c>
      <c r="L27" s="33"/>
    </row>
    <row r="28" ht="30" customHeight="1" spans="1:12">
      <c r="A28" s="13">
        <v>25</v>
      </c>
      <c r="B28" s="18"/>
      <c r="C28" s="15" t="s">
        <v>71</v>
      </c>
      <c r="D28" s="15" t="s">
        <v>23</v>
      </c>
      <c r="E28" s="16" t="s">
        <v>72</v>
      </c>
      <c r="F28" s="15" t="s">
        <v>18</v>
      </c>
      <c r="G28" s="16" t="s">
        <v>66</v>
      </c>
      <c r="H28" s="19"/>
      <c r="I28" s="30">
        <f>1620*3</f>
        <v>4860</v>
      </c>
      <c r="J28" s="19"/>
      <c r="K28" s="31">
        <f>(690+167.45)*3</f>
        <v>2572.35</v>
      </c>
      <c r="L28" s="33"/>
    </row>
    <row r="29" ht="30" customHeight="1" spans="1:12">
      <c r="A29" s="13">
        <v>26</v>
      </c>
      <c r="B29" s="18"/>
      <c r="C29" s="25" t="s">
        <v>73</v>
      </c>
      <c r="D29" s="15" t="s">
        <v>16</v>
      </c>
      <c r="E29" s="16" t="s">
        <v>65</v>
      </c>
      <c r="F29" s="15" t="s">
        <v>18</v>
      </c>
      <c r="G29" s="16" t="s">
        <v>66</v>
      </c>
      <c r="H29" s="19"/>
      <c r="I29" s="30">
        <f>1620*3</f>
        <v>4860</v>
      </c>
      <c r="J29" s="19"/>
      <c r="K29" s="31">
        <f>(690+167.45)*3</f>
        <v>2572.35</v>
      </c>
      <c r="L29" s="33"/>
    </row>
    <row r="30" ht="30" customHeight="1" spans="1:12">
      <c r="A30" s="13">
        <v>27</v>
      </c>
      <c r="B30" s="14" t="s">
        <v>74</v>
      </c>
      <c r="C30" s="15" t="s">
        <v>75</v>
      </c>
      <c r="D30" s="15" t="s">
        <v>23</v>
      </c>
      <c r="E30" s="16" t="s">
        <v>76</v>
      </c>
      <c r="F30" s="15" t="s">
        <v>18</v>
      </c>
      <c r="G30" s="16" t="s">
        <v>66</v>
      </c>
      <c r="H30" s="17">
        <v>17</v>
      </c>
      <c r="I30" s="30">
        <f>1620*3</f>
        <v>4860</v>
      </c>
      <c r="J30" s="17">
        <f>SUM(I30:I46)</f>
        <v>82620</v>
      </c>
      <c r="K30" s="31">
        <f>690*3</f>
        <v>2070</v>
      </c>
      <c r="L30" s="32">
        <f>SUM(K30:K46)</f>
        <v>35190</v>
      </c>
    </row>
    <row r="31" ht="30" customHeight="1" spans="1:12">
      <c r="A31" s="13">
        <v>28</v>
      </c>
      <c r="B31" s="18"/>
      <c r="C31" s="15" t="s">
        <v>77</v>
      </c>
      <c r="D31" s="15" t="s">
        <v>16</v>
      </c>
      <c r="E31" s="16" t="s">
        <v>78</v>
      </c>
      <c r="F31" s="15" t="s">
        <v>18</v>
      </c>
      <c r="G31" s="16" t="s">
        <v>66</v>
      </c>
      <c r="H31" s="19"/>
      <c r="I31" s="30">
        <f t="shared" ref="I31:I37" si="4">1620*3</f>
        <v>4860</v>
      </c>
      <c r="J31" s="19"/>
      <c r="K31" s="31">
        <f t="shared" ref="K31:K37" si="5">690*3</f>
        <v>2070</v>
      </c>
      <c r="L31" s="33"/>
    </row>
    <row r="32" ht="30" customHeight="1" spans="1:12">
      <c r="A32" s="13">
        <v>29</v>
      </c>
      <c r="B32" s="18"/>
      <c r="C32" s="15" t="s">
        <v>79</v>
      </c>
      <c r="D32" s="15" t="s">
        <v>23</v>
      </c>
      <c r="E32" s="16" t="s">
        <v>80</v>
      </c>
      <c r="F32" s="15" t="s">
        <v>18</v>
      </c>
      <c r="G32" s="16" t="s">
        <v>66</v>
      </c>
      <c r="H32" s="19"/>
      <c r="I32" s="30">
        <f t="shared" si="4"/>
        <v>4860</v>
      </c>
      <c r="J32" s="19"/>
      <c r="K32" s="31">
        <f t="shared" si="5"/>
        <v>2070</v>
      </c>
      <c r="L32" s="33"/>
    </row>
    <row r="33" ht="30" customHeight="1" spans="1:12">
      <c r="A33" s="13">
        <v>30</v>
      </c>
      <c r="B33" s="18"/>
      <c r="C33" s="15" t="s">
        <v>81</v>
      </c>
      <c r="D33" s="15" t="s">
        <v>23</v>
      </c>
      <c r="E33" s="16" t="s">
        <v>82</v>
      </c>
      <c r="F33" s="15" t="s">
        <v>18</v>
      </c>
      <c r="G33" s="16" t="s">
        <v>66</v>
      </c>
      <c r="H33" s="19"/>
      <c r="I33" s="30">
        <f t="shared" si="4"/>
        <v>4860</v>
      </c>
      <c r="J33" s="19"/>
      <c r="K33" s="31">
        <f t="shared" si="5"/>
        <v>2070</v>
      </c>
      <c r="L33" s="33"/>
    </row>
    <row r="34" ht="30" customHeight="1" spans="1:12">
      <c r="A34" s="13">
        <v>31</v>
      </c>
      <c r="B34" s="18"/>
      <c r="C34" s="15" t="s">
        <v>83</v>
      </c>
      <c r="D34" s="15" t="s">
        <v>16</v>
      </c>
      <c r="E34" s="16" t="s">
        <v>84</v>
      </c>
      <c r="F34" s="15" t="s">
        <v>18</v>
      </c>
      <c r="G34" s="16" t="s">
        <v>66</v>
      </c>
      <c r="H34" s="19"/>
      <c r="I34" s="30">
        <f t="shared" si="4"/>
        <v>4860</v>
      </c>
      <c r="J34" s="19"/>
      <c r="K34" s="31">
        <f t="shared" si="5"/>
        <v>2070</v>
      </c>
      <c r="L34" s="33"/>
    </row>
    <row r="35" ht="30" customHeight="1" spans="1:12">
      <c r="A35" s="13">
        <v>32</v>
      </c>
      <c r="B35" s="18"/>
      <c r="C35" s="15" t="s">
        <v>85</v>
      </c>
      <c r="D35" s="15" t="s">
        <v>23</v>
      </c>
      <c r="E35" s="16" t="s">
        <v>86</v>
      </c>
      <c r="F35" s="15" t="s">
        <v>18</v>
      </c>
      <c r="G35" s="16" t="s">
        <v>66</v>
      </c>
      <c r="H35" s="19"/>
      <c r="I35" s="30">
        <f t="shared" si="4"/>
        <v>4860</v>
      </c>
      <c r="J35" s="19"/>
      <c r="K35" s="31">
        <f t="shared" si="5"/>
        <v>2070</v>
      </c>
      <c r="L35" s="33"/>
    </row>
    <row r="36" ht="30" customHeight="1" spans="1:12">
      <c r="A36" s="13">
        <v>33</v>
      </c>
      <c r="B36" s="18"/>
      <c r="C36" s="15" t="s">
        <v>87</v>
      </c>
      <c r="D36" s="15" t="s">
        <v>23</v>
      </c>
      <c r="E36" s="16" t="s">
        <v>88</v>
      </c>
      <c r="F36" s="15" t="s">
        <v>18</v>
      </c>
      <c r="G36" s="16" t="s">
        <v>66</v>
      </c>
      <c r="H36" s="19"/>
      <c r="I36" s="30">
        <f t="shared" si="4"/>
        <v>4860</v>
      </c>
      <c r="J36" s="19"/>
      <c r="K36" s="31">
        <f t="shared" si="5"/>
        <v>2070</v>
      </c>
      <c r="L36" s="33"/>
    </row>
    <row r="37" ht="30" customHeight="1" spans="1:12">
      <c r="A37" s="13">
        <v>34</v>
      </c>
      <c r="B37" s="18"/>
      <c r="C37" s="15" t="s">
        <v>89</v>
      </c>
      <c r="D37" s="15" t="s">
        <v>23</v>
      </c>
      <c r="E37" s="16" t="s">
        <v>90</v>
      </c>
      <c r="F37" s="15" t="s">
        <v>18</v>
      </c>
      <c r="G37" s="16" t="s">
        <v>66</v>
      </c>
      <c r="H37" s="19"/>
      <c r="I37" s="30">
        <f t="shared" si="4"/>
        <v>4860</v>
      </c>
      <c r="J37" s="19"/>
      <c r="K37" s="31">
        <f t="shared" si="5"/>
        <v>2070</v>
      </c>
      <c r="L37" s="33"/>
    </row>
    <row r="38" ht="30" customHeight="1" spans="1:12">
      <c r="A38" s="13">
        <v>35</v>
      </c>
      <c r="B38" s="18"/>
      <c r="C38" s="15" t="s">
        <v>91</v>
      </c>
      <c r="D38" s="15" t="s">
        <v>23</v>
      </c>
      <c r="E38" s="16" t="s">
        <v>92</v>
      </c>
      <c r="F38" s="15" t="s">
        <v>18</v>
      </c>
      <c r="G38" s="16" t="s">
        <v>66</v>
      </c>
      <c r="H38" s="19"/>
      <c r="I38" s="30">
        <f t="shared" ref="I38:I46" si="6">1620*3</f>
        <v>4860</v>
      </c>
      <c r="J38" s="19"/>
      <c r="K38" s="31">
        <f t="shared" ref="K38:K46" si="7">690*3</f>
        <v>2070</v>
      </c>
      <c r="L38" s="33"/>
    </row>
    <row r="39" ht="30" customHeight="1" spans="1:12">
      <c r="A39" s="13">
        <v>36</v>
      </c>
      <c r="B39" s="18"/>
      <c r="C39" s="15" t="s">
        <v>93</v>
      </c>
      <c r="D39" s="15" t="s">
        <v>16</v>
      </c>
      <c r="E39" s="16" t="s">
        <v>94</v>
      </c>
      <c r="F39" s="15" t="s">
        <v>18</v>
      </c>
      <c r="G39" s="16" t="s">
        <v>66</v>
      </c>
      <c r="H39" s="19"/>
      <c r="I39" s="30">
        <f t="shared" si="6"/>
        <v>4860</v>
      </c>
      <c r="J39" s="19"/>
      <c r="K39" s="31">
        <f t="shared" si="7"/>
        <v>2070</v>
      </c>
      <c r="L39" s="33"/>
    </row>
    <row r="40" ht="30" customHeight="1" spans="1:12">
      <c r="A40" s="13">
        <v>37</v>
      </c>
      <c r="B40" s="18"/>
      <c r="C40" s="15" t="s">
        <v>95</v>
      </c>
      <c r="D40" s="15" t="s">
        <v>16</v>
      </c>
      <c r="E40" s="16" t="s">
        <v>96</v>
      </c>
      <c r="F40" s="15" t="s">
        <v>18</v>
      </c>
      <c r="G40" s="16" t="s">
        <v>66</v>
      </c>
      <c r="H40" s="19"/>
      <c r="I40" s="30">
        <f t="shared" si="6"/>
        <v>4860</v>
      </c>
      <c r="J40" s="19"/>
      <c r="K40" s="31">
        <f t="shared" si="7"/>
        <v>2070</v>
      </c>
      <c r="L40" s="33"/>
    </row>
    <row r="41" ht="30" customHeight="1" spans="1:12">
      <c r="A41" s="13">
        <v>38</v>
      </c>
      <c r="B41" s="18"/>
      <c r="C41" s="15" t="s">
        <v>97</v>
      </c>
      <c r="D41" s="15" t="s">
        <v>23</v>
      </c>
      <c r="E41" s="16" t="s">
        <v>98</v>
      </c>
      <c r="F41" s="15" t="s">
        <v>18</v>
      </c>
      <c r="G41" s="16" t="s">
        <v>66</v>
      </c>
      <c r="H41" s="19"/>
      <c r="I41" s="30">
        <f t="shared" si="6"/>
        <v>4860</v>
      </c>
      <c r="J41" s="19"/>
      <c r="K41" s="31">
        <f t="shared" si="7"/>
        <v>2070</v>
      </c>
      <c r="L41" s="33"/>
    </row>
    <row r="42" ht="30" customHeight="1" spans="1:12">
      <c r="A42" s="13">
        <v>39</v>
      </c>
      <c r="B42" s="18"/>
      <c r="C42" s="15" t="s">
        <v>99</v>
      </c>
      <c r="D42" s="15" t="s">
        <v>23</v>
      </c>
      <c r="E42" s="16" t="s">
        <v>100</v>
      </c>
      <c r="F42" s="15" t="s">
        <v>18</v>
      </c>
      <c r="G42" s="16" t="s">
        <v>66</v>
      </c>
      <c r="H42" s="19"/>
      <c r="I42" s="30">
        <f t="shared" si="6"/>
        <v>4860</v>
      </c>
      <c r="J42" s="19"/>
      <c r="K42" s="31">
        <f t="shared" si="7"/>
        <v>2070</v>
      </c>
      <c r="L42" s="33"/>
    </row>
    <row r="43" ht="30" customHeight="1" spans="1:12">
      <c r="A43" s="13">
        <v>40</v>
      </c>
      <c r="B43" s="18"/>
      <c r="C43" s="15" t="s">
        <v>101</v>
      </c>
      <c r="D43" s="15" t="s">
        <v>16</v>
      </c>
      <c r="E43" s="16" t="s">
        <v>102</v>
      </c>
      <c r="F43" s="15" t="s">
        <v>18</v>
      </c>
      <c r="G43" s="16" t="s">
        <v>66</v>
      </c>
      <c r="H43" s="19"/>
      <c r="I43" s="30">
        <f t="shared" si="6"/>
        <v>4860</v>
      </c>
      <c r="J43" s="19"/>
      <c r="K43" s="31">
        <f t="shared" si="7"/>
        <v>2070</v>
      </c>
      <c r="L43" s="33"/>
    </row>
    <row r="44" ht="30" customHeight="1" spans="1:12">
      <c r="A44" s="13">
        <v>41</v>
      </c>
      <c r="B44" s="18"/>
      <c r="C44" s="15" t="s">
        <v>103</v>
      </c>
      <c r="D44" s="15" t="s">
        <v>23</v>
      </c>
      <c r="E44" s="16" t="s">
        <v>104</v>
      </c>
      <c r="F44" s="15" t="s">
        <v>18</v>
      </c>
      <c r="G44" s="16" t="s">
        <v>66</v>
      </c>
      <c r="H44" s="19"/>
      <c r="I44" s="30">
        <f t="shared" si="6"/>
        <v>4860</v>
      </c>
      <c r="J44" s="19"/>
      <c r="K44" s="31">
        <f t="shared" si="7"/>
        <v>2070</v>
      </c>
      <c r="L44" s="33"/>
    </row>
    <row r="45" ht="30" customHeight="1" spans="1:12">
      <c r="A45" s="13">
        <v>42</v>
      </c>
      <c r="B45" s="18"/>
      <c r="C45" s="15" t="s">
        <v>105</v>
      </c>
      <c r="D45" s="15" t="s">
        <v>23</v>
      </c>
      <c r="E45" s="16" t="s">
        <v>106</v>
      </c>
      <c r="F45" s="15" t="s">
        <v>18</v>
      </c>
      <c r="G45" s="16" t="s">
        <v>66</v>
      </c>
      <c r="H45" s="19"/>
      <c r="I45" s="30">
        <f t="shared" si="6"/>
        <v>4860</v>
      </c>
      <c r="J45" s="19"/>
      <c r="K45" s="31">
        <f t="shared" si="7"/>
        <v>2070</v>
      </c>
      <c r="L45" s="33"/>
    </row>
    <row r="46" ht="30" customHeight="1" spans="1:12">
      <c r="A46" s="13">
        <v>43</v>
      </c>
      <c r="B46" s="18"/>
      <c r="C46" s="15" t="s">
        <v>107</v>
      </c>
      <c r="D46" s="15" t="s">
        <v>23</v>
      </c>
      <c r="E46" s="16" t="s">
        <v>104</v>
      </c>
      <c r="F46" s="15" t="s">
        <v>18</v>
      </c>
      <c r="G46" s="16" t="s">
        <v>66</v>
      </c>
      <c r="H46" s="19"/>
      <c r="I46" s="30">
        <f t="shared" si="6"/>
        <v>4860</v>
      </c>
      <c r="J46" s="19"/>
      <c r="K46" s="31">
        <f t="shared" si="7"/>
        <v>2070</v>
      </c>
      <c r="L46" s="33"/>
    </row>
    <row r="47" ht="30" customHeight="1" spans="1:12">
      <c r="A47" s="26" t="s">
        <v>108</v>
      </c>
      <c r="B47" s="27"/>
      <c r="C47" s="27"/>
      <c r="D47" s="27"/>
      <c r="E47" s="27"/>
      <c r="F47" s="27"/>
      <c r="G47" s="27"/>
      <c r="H47" s="28">
        <f>SUM(H4:H46)</f>
        <v>43</v>
      </c>
      <c r="I47" s="36">
        <f>SUM(J4:J46)</f>
        <v>278640</v>
      </c>
      <c r="J47" s="37"/>
      <c r="K47" s="38">
        <f>SUM(L4:L46)</f>
        <v>121192.07</v>
      </c>
      <c r="L47" s="39"/>
    </row>
    <row r="48" spans="10:10">
      <c r="J48" s="40"/>
    </row>
    <row r="49" ht="60" customHeight="1" spans="1:12">
      <c r="A49" s="29" t="s">
        <v>109</v>
      </c>
      <c r="B49" s="29"/>
      <c r="C49" s="29"/>
      <c r="D49" s="29"/>
      <c r="E49" s="29"/>
      <c r="F49" s="29"/>
      <c r="G49" s="29"/>
      <c r="H49" s="29"/>
      <c r="I49" s="29"/>
      <c r="J49" s="9"/>
      <c r="K49" s="41"/>
      <c r="L49" s="41"/>
    </row>
  </sheetData>
  <autoFilter ref="A3:J47">
    <extLst/>
  </autoFilter>
  <mergeCells count="21">
    <mergeCell ref="A2:L2"/>
    <mergeCell ref="A47:G47"/>
    <mergeCell ref="I47:J47"/>
    <mergeCell ref="K47:L47"/>
    <mergeCell ref="A49:J49"/>
    <mergeCell ref="B4:B13"/>
    <mergeCell ref="B14:B24"/>
    <mergeCell ref="B25:B29"/>
    <mergeCell ref="B30:B46"/>
    <mergeCell ref="H4:H13"/>
    <mergeCell ref="H14:H24"/>
    <mergeCell ref="H25:H29"/>
    <mergeCell ref="H30:H46"/>
    <mergeCell ref="J4:J13"/>
    <mergeCell ref="J14:J24"/>
    <mergeCell ref="J25:J29"/>
    <mergeCell ref="J30:J46"/>
    <mergeCell ref="L4:L13"/>
    <mergeCell ref="L14:L24"/>
    <mergeCell ref="L25:L29"/>
    <mergeCell ref="L30:L46"/>
  </mergeCells>
  <printOptions horizontalCentered="1"/>
  <pageMargins left="0.393055555555556" right="0.393055555555556" top="1.29861111111111" bottom="0.708333333333333" header="0.507638888888889" footer="0.354166666666667"/>
  <pageSetup paperSize="9" scale="79" fitToHeight="0" orientation="portrait" horizontalDpi="600"/>
  <headerFooter alignWithMargins="0" scaleWithDoc="0">
    <oddFooter>&amp;C第 &amp;P 页，共 &amp;N 页</oddFooter>
  </headerFooter>
  <rowBreaks count="2" manualBreakCount="2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2025-03-13T02:35:36Z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