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明细（不含森林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<sst xmlns="http://schemas.openxmlformats.org/spreadsheetml/2006/main" count="469" uniqueCount="265">
  <si>
    <t>2024年第一季度饶平县政策性保险承保明细报表</t>
  </si>
  <si>
    <t>填报月份：2024年1-3月</t>
  </si>
  <si>
    <t>填报单位：中国人民财产保险股份有限公司饶平支公司</t>
  </si>
  <si>
    <t>投保人</t>
  </si>
  <si>
    <t>地址</t>
  </si>
  <si>
    <t>承保数量               （亩/只/头/口）</t>
  </si>
  <si>
    <t>保单号</t>
  </si>
  <si>
    <t>本季保险金额（元）</t>
  </si>
  <si>
    <t>保险费构成（元）</t>
  </si>
  <si>
    <t>合计
保险费（元）</t>
  </si>
  <si>
    <t>备注</t>
  </si>
  <si>
    <t>中央财政</t>
  </si>
  <si>
    <t>省财政</t>
  </si>
  <si>
    <t>市财政</t>
  </si>
  <si>
    <t>县财政</t>
  </si>
  <si>
    <t>农户</t>
  </si>
  <si>
    <t>陈成锋</t>
  </si>
  <si>
    <t>大埕镇红花村</t>
  </si>
  <si>
    <t>PI5I20244451N000000001</t>
  </si>
  <si>
    <t>仔猪</t>
  </si>
  <si>
    <t>PIG620244451N000000001</t>
  </si>
  <si>
    <t>能繁母猪</t>
  </si>
  <si>
    <t>PILN20244451N000000001</t>
  </si>
  <si>
    <t>育肥猪</t>
  </si>
  <si>
    <t>黄俊琼</t>
  </si>
  <si>
    <t>大埕镇上黄村</t>
  </si>
  <si>
    <t>PI5I20244451N000000002</t>
  </si>
  <si>
    <t>PIG620244451N000000003</t>
  </si>
  <si>
    <t>PILN20244451N000000002</t>
  </si>
  <si>
    <t>饶平县浮滨镇三红村民委员会</t>
  </si>
  <si>
    <t>浮滨镇三红村</t>
  </si>
  <si>
    <t>P88M20244451N000000002</t>
  </si>
  <si>
    <t>茶叶</t>
  </si>
  <si>
    <t>饶平县浮滨镇夏校村民委员会</t>
  </si>
  <si>
    <t>浮滨镇夏校村</t>
  </si>
  <si>
    <t>P88M20244451N000000003</t>
  </si>
  <si>
    <t>张锡奇</t>
  </si>
  <si>
    <t>浮滨镇大榕铺村委会</t>
  </si>
  <si>
    <t>P6SC20244451N000000027</t>
  </si>
  <si>
    <t>狮头鹅</t>
  </si>
  <si>
    <t>饶平浮滨狮头鹅原种繁育基地有限公司</t>
  </si>
  <si>
    <t>浮滨镇柘林村</t>
  </si>
  <si>
    <t>P6SC20244451N000000028</t>
  </si>
  <si>
    <t>王见河</t>
  </si>
  <si>
    <t>浮滨镇新埔村</t>
  </si>
  <si>
    <t>P6SC20244451N000000034</t>
  </si>
  <si>
    <t>林佳</t>
  </si>
  <si>
    <t>浮滨镇溪楼村</t>
  </si>
  <si>
    <t>P6SC20244451N000000043</t>
  </si>
  <si>
    <t>王鸿坤</t>
  </si>
  <si>
    <t>浮山镇东官村</t>
  </si>
  <si>
    <t>P6SC20244451N000000037</t>
  </si>
  <si>
    <t>P6SC20244451N000000038</t>
  </si>
  <si>
    <t>徐伟汉</t>
  </si>
  <si>
    <t>P6SC20244451N000000041</t>
  </si>
  <si>
    <t>吴再存</t>
  </si>
  <si>
    <t>高堂镇高北村</t>
  </si>
  <si>
    <t>P6SC20244451N000000006</t>
  </si>
  <si>
    <t>蔡广财</t>
  </si>
  <si>
    <t>P6SC20244451N000000007</t>
  </si>
  <si>
    <t>吴雪婷</t>
  </si>
  <si>
    <t>P6SC20244451N000000008</t>
  </si>
  <si>
    <t>刘培聪</t>
  </si>
  <si>
    <t>P6SC20244451N000000009</t>
  </si>
  <si>
    <t>吴潮平</t>
  </si>
  <si>
    <t>P6SC20244451N000000010</t>
  </si>
  <si>
    <t>吴如真</t>
  </si>
  <si>
    <t>P6SC20244451N000000011</t>
  </si>
  <si>
    <t>吴晓彬</t>
  </si>
  <si>
    <t>P6SC20244451N000000012</t>
  </si>
  <si>
    <t>陈创娥</t>
  </si>
  <si>
    <t>P6SC20244451N000000013</t>
  </si>
  <si>
    <t>吴烈通</t>
  </si>
  <si>
    <t>P6SC20244451N000000014</t>
  </si>
  <si>
    <t>刘小光</t>
  </si>
  <si>
    <t>高堂镇前寮村</t>
  </si>
  <si>
    <t>P6SC20244451N000000016</t>
  </si>
  <si>
    <t>P6SC20244451N000000017</t>
  </si>
  <si>
    <t>P6SC20244451N000000018</t>
  </si>
  <si>
    <t>林东群</t>
  </si>
  <si>
    <t>海山镇蓬莱村</t>
  </si>
  <si>
    <t>P6SC20244451N000000015</t>
  </si>
  <si>
    <t>周俊旺</t>
  </si>
  <si>
    <t>黄冈镇碧岗村</t>
  </si>
  <si>
    <t>P6N920244451N000000001</t>
  </si>
  <si>
    <t>蛋鸡</t>
  </si>
  <si>
    <t>林金荣</t>
  </si>
  <si>
    <t>黄冈镇红光居委会</t>
  </si>
  <si>
    <t>P6SC20244451N000000036</t>
  </si>
  <si>
    <t>潮州市荣汛农业有限公司</t>
  </si>
  <si>
    <t>黄冈镇汛洲村</t>
  </si>
  <si>
    <t>PI0820244451N000000001</t>
  </si>
  <si>
    <t>海洋牧场</t>
  </si>
  <si>
    <t>PI0820244451N000000002</t>
  </si>
  <si>
    <t>PI0820244451N000000003</t>
  </si>
  <si>
    <t>饶平县杰汛水产养殖有限公司</t>
  </si>
  <si>
    <t>PI0820244451N000000004</t>
  </si>
  <si>
    <t>PI0820244451N000000005</t>
  </si>
  <si>
    <t>PI0820244451N000000006</t>
  </si>
  <si>
    <t>PI0820244451N000000007</t>
  </si>
  <si>
    <t>吕伟华</t>
  </si>
  <si>
    <t>黄冈镇寨上居委会</t>
  </si>
  <si>
    <t>PI5I20244451N000000009</t>
  </si>
  <si>
    <t>PIG620244451N000000010</t>
  </si>
  <si>
    <t>PILN20244451N000000009</t>
  </si>
  <si>
    <t>刘坚管</t>
  </si>
  <si>
    <t>建饶镇秀溪村、林屋村</t>
  </si>
  <si>
    <t>P88M20244451N000000001</t>
  </si>
  <si>
    <t>饶平县联饶镇暗井村民委员会</t>
  </si>
  <si>
    <t>联饶镇暗井村</t>
  </si>
  <si>
    <t>PH1J20244451N000000017</t>
  </si>
  <si>
    <t>岭南水果</t>
  </si>
  <si>
    <t>饶平县耀世种养专业合作社</t>
  </si>
  <si>
    <t>联饶镇潮刘村</t>
  </si>
  <si>
    <t>PH1J20244451N000000003</t>
  </si>
  <si>
    <t>饶平县联饶镇潮刘村民委员会</t>
  </si>
  <si>
    <t>PH1J20244451N000000010</t>
  </si>
  <si>
    <t>饶平县联饶镇城岗村民委员会</t>
  </si>
  <si>
    <t>联饶镇城岗村</t>
  </si>
  <si>
    <t>PH1J20244451N000000020</t>
  </si>
  <si>
    <t>饶平县联饶镇赤坑村民委员会</t>
  </si>
  <si>
    <t>联饶镇赤坑村</t>
  </si>
  <si>
    <t>PH1J20244451N000000019</t>
  </si>
  <si>
    <t>饶平县亦辉种养殖专业合作社</t>
  </si>
  <si>
    <t>联饶镇赤岭村</t>
  </si>
  <si>
    <t>PH1J20244451N000000023</t>
  </si>
  <si>
    <t>饶平县联饶镇春光村民委员会</t>
  </si>
  <si>
    <t>联饶镇春光村</t>
  </si>
  <si>
    <t>PH1J20244451N000000001</t>
  </si>
  <si>
    <t>饶平县镕伟种养专业合作社</t>
  </si>
  <si>
    <t>PH1J20244451N000000012</t>
  </si>
  <si>
    <t>黄锦河</t>
  </si>
  <si>
    <t>联饶镇高东村</t>
  </si>
  <si>
    <t>PH1J20244451N000000022</t>
  </si>
  <si>
    <t>饶平县农顺种养专业合作社</t>
  </si>
  <si>
    <t>联饶镇古笃村</t>
  </si>
  <si>
    <t>PH1J20244451N000000004</t>
  </si>
  <si>
    <t>饶平县荣光种养殖专业合作社</t>
  </si>
  <si>
    <t>联饶镇光陇村</t>
  </si>
  <si>
    <t>PH1J20244451N000000005</t>
  </si>
  <si>
    <t>饶平县联光果蔬专业合作社</t>
  </si>
  <si>
    <t>PH1J20244451N000000021</t>
  </si>
  <si>
    <t>饶平县柔瑞种养专业合作社</t>
  </si>
  <si>
    <t>联饶镇后葛村</t>
  </si>
  <si>
    <t>PH1J20244451N000000015</t>
  </si>
  <si>
    <t>饶平县派森种养场</t>
  </si>
  <si>
    <t>PH1J20244451N000000018</t>
  </si>
  <si>
    <t>饶平县源隆轩种植园</t>
  </si>
  <si>
    <t>联饶镇胶墩村</t>
  </si>
  <si>
    <t>PH1J20244451N000000002</t>
  </si>
  <si>
    <t>饶平县仲梅种养场</t>
  </si>
  <si>
    <t>联饶镇群力村</t>
  </si>
  <si>
    <t>PH1J20244451N000000007</t>
  </si>
  <si>
    <t>饶平县儒根种植场</t>
  </si>
  <si>
    <t>PH1J20244451N000000008</t>
  </si>
  <si>
    <t>饶平县联饶镇星光村民委员会</t>
  </si>
  <si>
    <t>联饶镇星光村</t>
  </si>
  <si>
    <t>PH1J20244451N000000009</t>
  </si>
  <si>
    <t>饶平县盈润种养专业合作社</t>
  </si>
  <si>
    <t>联饶镇宅畔村</t>
  </si>
  <si>
    <t>PH1J20244451N000000006</t>
  </si>
  <si>
    <t>饶平县俊峰农场</t>
  </si>
  <si>
    <t>PH1J20244451N000000016</t>
  </si>
  <si>
    <t>吴焜尉</t>
  </si>
  <si>
    <t>PI5I20244451N000000008</t>
  </si>
  <si>
    <t>PIG620244451N000000009</t>
  </si>
  <si>
    <t>PILN20244451N000000008</t>
  </si>
  <si>
    <t>沈伟鹏</t>
  </si>
  <si>
    <t>P6SC20244451N000000021</t>
  </si>
  <si>
    <t>沈清松</t>
  </si>
  <si>
    <t>P6SC20244451N000000022</t>
  </si>
  <si>
    <t>P6SC20244451N000000026</t>
  </si>
  <si>
    <t>许松江</t>
  </si>
  <si>
    <t>P6SC20244451N000000044</t>
  </si>
  <si>
    <t>庄宋明</t>
  </si>
  <si>
    <t>PI5I20244451N000000007</t>
  </si>
  <si>
    <t>PIG620244451N000000008</t>
  </si>
  <si>
    <t>PILN20244451N000000007</t>
  </si>
  <si>
    <t>谢孝潮</t>
  </si>
  <si>
    <t>P6SC20244451N000000030</t>
  </si>
  <si>
    <t>陈浩武</t>
  </si>
  <si>
    <t>P6SC20244451N000000031</t>
  </si>
  <si>
    <t>陈子文</t>
  </si>
  <si>
    <t>联饶镇深涂村</t>
  </si>
  <si>
    <t>PI5I20244451N000000003</t>
  </si>
  <si>
    <t>PIG620244451N000000004</t>
  </si>
  <si>
    <t>PILN20244451N000000003</t>
  </si>
  <si>
    <t>余炳烽</t>
  </si>
  <si>
    <t>联饶镇洋东村</t>
  </si>
  <si>
    <t>P6SC20244451N000000032</t>
  </si>
  <si>
    <t>P6SC20244451N000000033</t>
  </si>
  <si>
    <t>郑子文</t>
  </si>
  <si>
    <t>P6SC20244451N000000035</t>
  </si>
  <si>
    <t>陈耀文</t>
  </si>
  <si>
    <t>钱东镇灰寨村</t>
  </si>
  <si>
    <t>P6SC20244451N000000019</t>
  </si>
  <si>
    <t>陈大弟</t>
  </si>
  <si>
    <t>P6SC20244451N000000025</t>
  </si>
  <si>
    <t>蔡伟中</t>
  </si>
  <si>
    <t>钱东镇施厝村</t>
  </si>
  <si>
    <t>P6SC20244451N000000020</t>
  </si>
  <si>
    <t>饶平县群兴畜牧养殖场</t>
  </si>
  <si>
    <t>钱东镇小东居委会</t>
  </si>
  <si>
    <t>PIG620244451N000000002</t>
  </si>
  <si>
    <t>黄心辉</t>
  </si>
  <si>
    <t>钱东镇紫云村</t>
  </si>
  <si>
    <t>P6SC20244451N000000024</t>
  </si>
  <si>
    <t>王晓明</t>
  </si>
  <si>
    <t>新圩镇锦华村</t>
  </si>
  <si>
    <t>PH1J20244451N000000011</t>
  </si>
  <si>
    <t>王晓宇</t>
  </si>
  <si>
    <t>PH1J20244451N000000013</t>
  </si>
  <si>
    <t>王永周</t>
  </si>
  <si>
    <t>PH1J20244451N000000014</t>
  </si>
  <si>
    <t>饶平县新桂种养专业合作社</t>
  </si>
  <si>
    <t>新圩镇新石村</t>
  </si>
  <si>
    <t>PH1J20244451N000000024</t>
  </si>
  <si>
    <t>张镇洲</t>
  </si>
  <si>
    <t>P6SC20244451N000000042</t>
  </si>
  <si>
    <t>钱永树</t>
  </si>
  <si>
    <t>新塘镇新寨村</t>
  </si>
  <si>
    <t>PI5I20244451N000000006</t>
  </si>
  <si>
    <t>PIG620244451N000000007</t>
  </si>
  <si>
    <t>PILN20244451N000000006</t>
  </si>
  <si>
    <t>饶平县樟溪镇龙光村民委员会</t>
  </si>
  <si>
    <t>樟溪镇龙光村</t>
  </si>
  <si>
    <t>PH1J20244451N000000026</t>
  </si>
  <si>
    <t>饶平县樟溪镇锡坑村民委员会</t>
  </si>
  <si>
    <t>樟溪镇锡坑村</t>
  </si>
  <si>
    <t>PH1J20244451N000000027</t>
  </si>
  <si>
    <t>饶平县樟溪镇新民村民委员会</t>
  </si>
  <si>
    <t>樟溪镇新民村</t>
  </si>
  <si>
    <t>PH1J20244451N000000025</t>
  </si>
  <si>
    <t>陈义菊</t>
  </si>
  <si>
    <t>樟溪镇安溪村</t>
  </si>
  <si>
    <t>P6SC20244451N000000029</t>
  </si>
  <si>
    <t>陈宋雄</t>
  </si>
  <si>
    <t>樟溪镇厂埔村</t>
  </si>
  <si>
    <t>P6SC20244451N000000046</t>
  </si>
  <si>
    <t>王文发</t>
  </si>
  <si>
    <t>P6SC20244451N000000001</t>
  </si>
  <si>
    <t>P6SC20244451N000000002</t>
  </si>
  <si>
    <t>P6SC20244451N000000003</t>
  </si>
  <si>
    <t>P6SC20244451N000000004</t>
  </si>
  <si>
    <t>P6SC20244451N000000005</t>
  </si>
  <si>
    <t>P6SC20244451N000000039</t>
  </si>
  <si>
    <t>P6SC20244451N000000040</t>
  </si>
  <si>
    <t>黄彬杰</t>
  </si>
  <si>
    <t>P6SC20244451N000000047</t>
  </si>
  <si>
    <t>余世得</t>
  </si>
  <si>
    <t>樟溪镇内庵村</t>
  </si>
  <si>
    <t>PI5I20244451N000000004</t>
  </si>
  <si>
    <t>汕头市东江畜牧有限公司樟源猪场</t>
  </si>
  <si>
    <t>PI5I20244451N000000005</t>
  </si>
  <si>
    <t>PIG620244451N000000005</t>
  </si>
  <si>
    <t>PIG620244451N000000006</t>
  </si>
  <si>
    <t>PILN20244451N000000004</t>
  </si>
  <si>
    <t>PILN20244451N000000005</t>
  </si>
  <si>
    <t>罗俊武</t>
  </si>
  <si>
    <t>樟溪镇四罗村</t>
  </si>
  <si>
    <t>P6SC20244451N000000045</t>
  </si>
  <si>
    <t>钟贤生</t>
  </si>
  <si>
    <t>樟溪镇乌溪村</t>
  </si>
  <si>
    <t>P6SC20244451N000000023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</si>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</sst>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49" applyFont="1" applyFill="1" applyBorder="1" applyAlignment="1">
      <alignment vertical="center"/>
    </xf>
    <xf numFmtId="0" fontId="7" fillId="0" borderId="0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49" applyFont="1" applyFill="1" applyBorder="1" applyAlignment="1">
      <alignment horizontal="left" vertical="center"/>
    </xf>
    <xf numFmtId="0" fontId="7" fillId="0" borderId="0" xfId="49" applyFont="1" applyFill="1" applyBorder="1" applyAlignment="1"/>
    <xf numFmtId="0" fontId="7" fillId="0" borderId="0" xfId="49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1"/>
  <sheetViews>
    <sheetView tabSelected="1" topLeftCell="C103" workbookViewId="0">
      <selection activeCell="A119" sqref="$A119:$XFD130"/>
    </sheetView>
  </sheetViews>
  <sheetFormatPr defaultColWidth="8.35833333333333" defaultRowHeight="13.5"/>
  <cols>
    <col min="1" max="1" width="32.5" style="1" customWidth="1"/>
    <col min="2" max="2" width="21.25" style="1" customWidth="1"/>
    <col min="3" max="3" width="16.8166666666667" style="1" customWidth="1"/>
    <col min="4" max="4" width="24.875" style="1" customWidth="1"/>
    <col min="5" max="6" width="12.625" style="1" customWidth="1"/>
    <col min="7" max="10" width="11.5" style="1" customWidth="1"/>
    <col min="11" max="11" width="13.375" style="1" customWidth="1"/>
    <col min="12" max="12" width="11.025" style="4" customWidth="1"/>
    <col min="13" max="13" width="8.35833333333333" style="1"/>
    <col min="14" max="14" width="11.125" style="1"/>
    <col min="15" max="16384" width="8.35833333333333" style="1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6" t="s">
        <v>1</v>
      </c>
      <c r="B2" s="6"/>
      <c r="C2" s="7"/>
      <c r="D2" s="7"/>
      <c r="E2" s="6" t="s">
        <v>2</v>
      </c>
      <c r="F2" s="6"/>
      <c r="G2" s="6"/>
      <c r="H2" s="6"/>
      <c r="I2" s="6"/>
      <c r="J2" s="6"/>
      <c r="K2" s="6"/>
      <c r="L2" s="7"/>
    </row>
    <row r="3" s="1" customFormat="1" ht="24.95" customHeight="1" spans="1:12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/>
      <c r="H3" s="9"/>
      <c r="I3" s="9"/>
      <c r="J3" s="9"/>
      <c r="K3" s="8" t="s">
        <v>9</v>
      </c>
      <c r="L3" s="9" t="s">
        <v>10</v>
      </c>
    </row>
    <row r="4" s="1" customFormat="1" ht="24.95" customHeight="1" spans="1:12">
      <c r="A4" s="8"/>
      <c r="B4" s="8"/>
      <c r="C4" s="8"/>
      <c r="D4" s="8"/>
      <c r="E4" s="8"/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/>
      <c r="L4" s="9"/>
    </row>
    <row r="5" s="2" customFormat="1" ht="21" customHeight="1" spans="1:12">
      <c r="A5" s="10" t="s">
        <v>16</v>
      </c>
      <c r="B5" s="10" t="s">
        <v>17</v>
      </c>
      <c r="C5" s="10">
        <v>1050</v>
      </c>
      <c r="D5" s="10" t="s">
        <v>18</v>
      </c>
      <c r="E5" s="10">
        <f>K5/0.056</f>
        <v>525000</v>
      </c>
      <c r="F5" s="10">
        <v>11760</v>
      </c>
      <c r="G5" s="10">
        <v>7350</v>
      </c>
      <c r="H5" s="10">
        <v>1470</v>
      </c>
      <c r="I5" s="10">
        <v>1470</v>
      </c>
      <c r="J5" s="10">
        <v>7350</v>
      </c>
      <c r="K5" s="15">
        <f t="shared" ref="K5:K12" si="0">SUM(F5:J5)</f>
        <v>29400</v>
      </c>
      <c r="L5" s="16" t="s">
        <v>19</v>
      </c>
    </row>
    <row r="6" s="2" customFormat="1" ht="21" customHeight="1" spans="1:12">
      <c r="A6" s="10" t="s">
        <v>16</v>
      </c>
      <c r="B6" s="11" t="s">
        <v>17</v>
      </c>
      <c r="C6" s="11">
        <v>50</v>
      </c>
      <c r="D6" s="11" t="s">
        <v>20</v>
      </c>
      <c r="E6" s="11">
        <f>K6/0.07</f>
        <v>125000</v>
      </c>
      <c r="F6" s="11">
        <v>3500</v>
      </c>
      <c r="G6" s="11">
        <v>2187.5</v>
      </c>
      <c r="H6" s="11">
        <v>437.5</v>
      </c>
      <c r="I6" s="11">
        <v>437.5</v>
      </c>
      <c r="J6" s="11">
        <v>2187.5</v>
      </c>
      <c r="K6" s="15">
        <f t="shared" si="0"/>
        <v>8750</v>
      </c>
      <c r="L6" s="17" t="s">
        <v>21</v>
      </c>
    </row>
    <row r="7" s="2" customFormat="1" ht="21" customHeight="1" spans="1:12">
      <c r="A7" s="10" t="s">
        <v>16</v>
      </c>
      <c r="B7" s="11" t="s">
        <v>17</v>
      </c>
      <c r="C7" s="11">
        <v>1000</v>
      </c>
      <c r="D7" s="11" t="s">
        <v>22</v>
      </c>
      <c r="E7" s="11">
        <f>K7/0.038</f>
        <v>1500000</v>
      </c>
      <c r="F7" s="11">
        <v>22800</v>
      </c>
      <c r="G7" s="11">
        <v>14250</v>
      </c>
      <c r="H7" s="11">
        <v>2850</v>
      </c>
      <c r="I7" s="11">
        <v>2850</v>
      </c>
      <c r="J7" s="11">
        <v>14250</v>
      </c>
      <c r="K7" s="15">
        <f t="shared" si="0"/>
        <v>57000</v>
      </c>
      <c r="L7" s="17" t="s">
        <v>23</v>
      </c>
    </row>
    <row r="8" s="2" customFormat="1" ht="21" customHeight="1" spans="1:12">
      <c r="A8" s="12" t="s">
        <v>24</v>
      </c>
      <c r="B8" s="11" t="s">
        <v>25</v>
      </c>
      <c r="C8" s="11">
        <v>2100</v>
      </c>
      <c r="D8" s="11" t="s">
        <v>26</v>
      </c>
      <c r="E8" s="10">
        <f>K8/0.056</f>
        <v>1050000</v>
      </c>
      <c r="F8" s="11">
        <v>23520</v>
      </c>
      <c r="G8" s="11">
        <v>14700</v>
      </c>
      <c r="H8" s="11">
        <v>2940</v>
      </c>
      <c r="I8" s="11">
        <v>2940</v>
      </c>
      <c r="J8" s="11">
        <v>14700</v>
      </c>
      <c r="K8" s="15">
        <f t="shared" si="0"/>
        <v>58800</v>
      </c>
      <c r="L8" s="16" t="s">
        <v>19</v>
      </c>
    </row>
    <row r="9" s="2" customFormat="1" ht="21" customHeight="1" spans="1:12">
      <c r="A9" s="12" t="s">
        <v>24</v>
      </c>
      <c r="B9" s="11" t="s">
        <v>25</v>
      </c>
      <c r="C9" s="11">
        <v>100</v>
      </c>
      <c r="D9" s="11" t="s">
        <v>27</v>
      </c>
      <c r="E9" s="11">
        <f>K9/0.07</f>
        <v>250000</v>
      </c>
      <c r="F9" s="11">
        <v>7000</v>
      </c>
      <c r="G9" s="11">
        <v>4375</v>
      </c>
      <c r="H9" s="11">
        <v>875</v>
      </c>
      <c r="I9" s="11">
        <v>875</v>
      </c>
      <c r="J9" s="11">
        <v>4375</v>
      </c>
      <c r="K9" s="15">
        <f t="shared" si="0"/>
        <v>17500</v>
      </c>
      <c r="L9" s="17" t="s">
        <v>21</v>
      </c>
    </row>
    <row r="10" s="2" customFormat="1" ht="21" customHeight="1" spans="1:12">
      <c r="A10" s="12" t="s">
        <v>24</v>
      </c>
      <c r="B10" s="11" t="s">
        <v>25</v>
      </c>
      <c r="C10" s="11">
        <v>2000</v>
      </c>
      <c r="D10" s="11" t="s">
        <v>28</v>
      </c>
      <c r="E10" s="11">
        <f>K10/0.038</f>
        <v>3000000</v>
      </c>
      <c r="F10" s="11">
        <v>45600</v>
      </c>
      <c r="G10" s="11">
        <v>28500</v>
      </c>
      <c r="H10" s="11">
        <v>5700</v>
      </c>
      <c r="I10" s="11">
        <v>5700</v>
      </c>
      <c r="J10" s="11">
        <v>28500</v>
      </c>
      <c r="K10" s="15">
        <f t="shared" si="0"/>
        <v>114000</v>
      </c>
      <c r="L10" s="17" t="s">
        <v>23</v>
      </c>
    </row>
    <row r="11" s="2" customFormat="1" ht="21" customHeight="1" spans="1:12">
      <c r="A11" s="8" t="s">
        <v>29</v>
      </c>
      <c r="B11" s="8" t="s">
        <v>30</v>
      </c>
      <c r="C11" s="10">
        <v>3056</v>
      </c>
      <c r="D11" s="8" t="s">
        <v>31</v>
      </c>
      <c r="E11" s="10">
        <f>K11/0.03</f>
        <v>15280000</v>
      </c>
      <c r="F11" s="10">
        <v>0</v>
      </c>
      <c r="G11" s="10">
        <v>183360</v>
      </c>
      <c r="H11" s="10">
        <v>45840</v>
      </c>
      <c r="I11" s="10">
        <v>45840</v>
      </c>
      <c r="J11" s="10">
        <v>183360</v>
      </c>
      <c r="K11" s="15">
        <f t="shared" si="0"/>
        <v>458400</v>
      </c>
      <c r="L11" s="18" t="s">
        <v>32</v>
      </c>
    </row>
    <row r="12" s="2" customFormat="1" ht="21" customHeight="1" spans="1:12">
      <c r="A12" s="8" t="s">
        <v>33</v>
      </c>
      <c r="B12" s="8" t="s">
        <v>34</v>
      </c>
      <c r="C12" s="10">
        <v>3075</v>
      </c>
      <c r="D12" s="8" t="s">
        <v>35</v>
      </c>
      <c r="E12" s="10">
        <f>K12/0.03</f>
        <v>15375000</v>
      </c>
      <c r="F12" s="10">
        <v>0</v>
      </c>
      <c r="G12" s="10">
        <v>184500</v>
      </c>
      <c r="H12" s="10">
        <v>46125</v>
      </c>
      <c r="I12" s="10">
        <v>46125</v>
      </c>
      <c r="J12" s="10">
        <v>184500</v>
      </c>
      <c r="K12" s="15">
        <f t="shared" si="0"/>
        <v>461250</v>
      </c>
      <c r="L12" s="18" t="s">
        <v>32</v>
      </c>
    </row>
    <row r="13" s="2" customFormat="1" ht="21" customHeight="1" spans="1:12">
      <c r="A13" s="10" t="s">
        <v>36</v>
      </c>
      <c r="B13" s="10" t="s">
        <v>37</v>
      </c>
      <c r="C13" s="10">
        <v>5860</v>
      </c>
      <c r="D13" s="10" t="s">
        <v>38</v>
      </c>
      <c r="E13" s="10">
        <v>2930000</v>
      </c>
      <c r="F13" s="10">
        <v>0</v>
      </c>
      <c r="G13" s="10">
        <v>0</v>
      </c>
      <c r="H13" s="10">
        <v>80575</v>
      </c>
      <c r="I13" s="10">
        <v>80575</v>
      </c>
      <c r="J13" s="10">
        <v>131850</v>
      </c>
      <c r="K13" s="15">
        <v>293000</v>
      </c>
      <c r="L13" s="16" t="s">
        <v>39</v>
      </c>
    </row>
    <row r="14" s="2" customFormat="1" ht="21" customHeight="1" spans="1:12">
      <c r="A14" s="13" t="s">
        <v>40</v>
      </c>
      <c r="B14" s="11" t="s">
        <v>41</v>
      </c>
      <c r="C14" s="11">
        <v>28630</v>
      </c>
      <c r="D14" s="11" t="s">
        <v>42</v>
      </c>
      <c r="E14" s="10">
        <v>14315000</v>
      </c>
      <c r="F14" s="11">
        <v>0</v>
      </c>
      <c r="G14" s="10">
        <v>0</v>
      </c>
      <c r="H14" s="10">
        <v>393662.5</v>
      </c>
      <c r="I14" s="10">
        <v>393662.5</v>
      </c>
      <c r="J14" s="11">
        <v>644175</v>
      </c>
      <c r="K14" s="15">
        <v>1431500</v>
      </c>
      <c r="L14" s="16" t="s">
        <v>39</v>
      </c>
    </row>
    <row r="15" s="2" customFormat="1" ht="21" customHeight="1" spans="1:12">
      <c r="A15" s="10" t="s">
        <v>43</v>
      </c>
      <c r="B15" s="11" t="s">
        <v>44</v>
      </c>
      <c r="C15" s="11">
        <v>11587</v>
      </c>
      <c r="D15" s="11" t="s">
        <v>45</v>
      </c>
      <c r="E15" s="10">
        <v>5793500</v>
      </c>
      <c r="F15" s="11">
        <v>0</v>
      </c>
      <c r="G15" s="10">
        <v>0</v>
      </c>
      <c r="H15" s="10">
        <v>159321.25</v>
      </c>
      <c r="I15" s="10">
        <v>159321.25</v>
      </c>
      <c r="J15" s="11">
        <v>260707.5</v>
      </c>
      <c r="K15" s="15">
        <v>579350</v>
      </c>
      <c r="L15" s="16" t="s">
        <v>39</v>
      </c>
    </row>
    <row r="16" s="2" customFormat="1" ht="21" customHeight="1" spans="1:12">
      <c r="A16" s="10" t="s">
        <v>46</v>
      </c>
      <c r="B16" s="11" t="s">
        <v>47</v>
      </c>
      <c r="C16" s="11">
        <v>7840</v>
      </c>
      <c r="D16" s="11" t="s">
        <v>48</v>
      </c>
      <c r="E16" s="10">
        <v>3920000</v>
      </c>
      <c r="F16" s="11">
        <v>0</v>
      </c>
      <c r="G16" s="10">
        <v>0</v>
      </c>
      <c r="H16" s="10">
        <v>107800</v>
      </c>
      <c r="I16" s="10">
        <v>107800</v>
      </c>
      <c r="J16" s="11">
        <v>176400</v>
      </c>
      <c r="K16" s="15">
        <v>392000</v>
      </c>
      <c r="L16" s="16" t="s">
        <v>39</v>
      </c>
    </row>
    <row r="17" s="2" customFormat="1" ht="21" customHeight="1" spans="1:12">
      <c r="A17" s="10" t="s">
        <v>49</v>
      </c>
      <c r="B17" s="10" t="s">
        <v>50</v>
      </c>
      <c r="C17" s="10">
        <v>1300</v>
      </c>
      <c r="D17" s="10" t="s">
        <v>51</v>
      </c>
      <c r="E17" s="10">
        <f t="shared" ref="E17:E32" si="1">K17/0.1</f>
        <v>130000</v>
      </c>
      <c r="F17" s="10">
        <v>0</v>
      </c>
      <c r="G17" s="10">
        <v>0</v>
      </c>
      <c r="H17" s="10">
        <v>3575</v>
      </c>
      <c r="I17" s="10">
        <v>3575</v>
      </c>
      <c r="J17" s="10">
        <v>5850</v>
      </c>
      <c r="K17" s="15">
        <f t="shared" ref="K17:K80" si="2">SUM(F17:J17)</f>
        <v>13000</v>
      </c>
      <c r="L17" s="16" t="s">
        <v>39</v>
      </c>
    </row>
    <row r="18" s="2" customFormat="1" ht="21" customHeight="1" spans="1:12">
      <c r="A18" s="10" t="s">
        <v>49</v>
      </c>
      <c r="B18" s="11" t="s">
        <v>50</v>
      </c>
      <c r="C18" s="11">
        <v>1100</v>
      </c>
      <c r="D18" s="11" t="s">
        <v>52</v>
      </c>
      <c r="E18" s="10">
        <f t="shared" si="1"/>
        <v>110000</v>
      </c>
      <c r="F18" s="11">
        <v>0</v>
      </c>
      <c r="G18" s="11">
        <v>0</v>
      </c>
      <c r="H18" s="11">
        <v>3025</v>
      </c>
      <c r="I18" s="11">
        <v>3025</v>
      </c>
      <c r="J18" s="11">
        <v>4950</v>
      </c>
      <c r="K18" s="15">
        <f t="shared" si="2"/>
        <v>11000</v>
      </c>
      <c r="L18" s="16" t="s">
        <v>39</v>
      </c>
    </row>
    <row r="19" s="2" customFormat="1" ht="21" customHeight="1" spans="1:12">
      <c r="A19" s="10" t="s">
        <v>53</v>
      </c>
      <c r="B19" s="11" t="s">
        <v>50</v>
      </c>
      <c r="C19" s="11">
        <v>9825</v>
      </c>
      <c r="D19" s="11" t="s">
        <v>54</v>
      </c>
      <c r="E19" s="10">
        <f t="shared" si="1"/>
        <v>4912500</v>
      </c>
      <c r="F19" s="11">
        <v>0</v>
      </c>
      <c r="G19" s="11">
        <v>0</v>
      </c>
      <c r="H19" s="11">
        <v>135093.75</v>
      </c>
      <c r="I19" s="11">
        <v>135093.75</v>
      </c>
      <c r="J19" s="11">
        <v>221062.5</v>
      </c>
      <c r="K19" s="15">
        <f t="shared" si="2"/>
        <v>491250</v>
      </c>
      <c r="L19" s="16" t="s">
        <v>39</v>
      </c>
    </row>
    <row r="20" s="2" customFormat="1" ht="21" customHeight="1" spans="1:12">
      <c r="A20" s="10" t="s">
        <v>55</v>
      </c>
      <c r="B20" s="10" t="s">
        <v>56</v>
      </c>
      <c r="C20" s="10">
        <v>4898</v>
      </c>
      <c r="D20" s="10" t="s">
        <v>57</v>
      </c>
      <c r="E20" s="10">
        <f t="shared" si="1"/>
        <v>2449000</v>
      </c>
      <c r="F20" s="10">
        <v>0</v>
      </c>
      <c r="G20" s="10">
        <v>0</v>
      </c>
      <c r="H20" s="10">
        <v>67347.5</v>
      </c>
      <c r="I20" s="10">
        <v>67347.5</v>
      </c>
      <c r="J20" s="10">
        <v>110205</v>
      </c>
      <c r="K20" s="15">
        <f t="shared" si="2"/>
        <v>244900</v>
      </c>
      <c r="L20" s="16" t="s">
        <v>39</v>
      </c>
    </row>
    <row r="21" s="2" customFormat="1" ht="21" customHeight="1" spans="1:12">
      <c r="A21" s="12" t="s">
        <v>58</v>
      </c>
      <c r="B21" s="11" t="s">
        <v>56</v>
      </c>
      <c r="C21" s="11">
        <v>4762</v>
      </c>
      <c r="D21" s="11" t="s">
        <v>59</v>
      </c>
      <c r="E21" s="10">
        <f t="shared" si="1"/>
        <v>2381000</v>
      </c>
      <c r="F21" s="11">
        <v>0</v>
      </c>
      <c r="G21" s="11">
        <v>0</v>
      </c>
      <c r="H21" s="11">
        <v>65477.5</v>
      </c>
      <c r="I21" s="11">
        <v>65477.5</v>
      </c>
      <c r="J21" s="11">
        <v>107145</v>
      </c>
      <c r="K21" s="15">
        <f t="shared" si="2"/>
        <v>238100</v>
      </c>
      <c r="L21" s="16" t="s">
        <v>39</v>
      </c>
    </row>
    <row r="22" s="2" customFormat="1" ht="21" customHeight="1" spans="1:12">
      <c r="A22" s="14" t="s">
        <v>60</v>
      </c>
      <c r="B22" s="11" t="s">
        <v>56</v>
      </c>
      <c r="C22" s="11">
        <v>4815</v>
      </c>
      <c r="D22" s="11" t="s">
        <v>61</v>
      </c>
      <c r="E22" s="10">
        <f t="shared" si="1"/>
        <v>2407500</v>
      </c>
      <c r="F22" s="11">
        <v>0</v>
      </c>
      <c r="G22" s="11">
        <v>0</v>
      </c>
      <c r="H22" s="11">
        <v>66206.25</v>
      </c>
      <c r="I22" s="11">
        <v>66206.25</v>
      </c>
      <c r="J22" s="11">
        <v>108337.5</v>
      </c>
      <c r="K22" s="15">
        <f t="shared" si="2"/>
        <v>240750</v>
      </c>
      <c r="L22" s="16" t="s">
        <v>39</v>
      </c>
    </row>
    <row r="23" s="2" customFormat="1" ht="21" customHeight="1" spans="1:12">
      <c r="A23" s="12" t="s">
        <v>62</v>
      </c>
      <c r="B23" s="11" t="s">
        <v>56</v>
      </c>
      <c r="C23" s="11">
        <v>4720</v>
      </c>
      <c r="D23" s="11" t="s">
        <v>63</v>
      </c>
      <c r="E23" s="10">
        <f t="shared" si="1"/>
        <v>2360000</v>
      </c>
      <c r="F23" s="11">
        <v>0</v>
      </c>
      <c r="G23" s="11">
        <v>0</v>
      </c>
      <c r="H23" s="11">
        <v>64900</v>
      </c>
      <c r="I23" s="11">
        <v>64900</v>
      </c>
      <c r="J23" s="11">
        <v>106200</v>
      </c>
      <c r="K23" s="15">
        <f t="shared" si="2"/>
        <v>236000</v>
      </c>
      <c r="L23" s="16" t="s">
        <v>39</v>
      </c>
    </row>
    <row r="24" s="2" customFormat="1" ht="21" customHeight="1" spans="1:12">
      <c r="A24" s="14" t="s">
        <v>64</v>
      </c>
      <c r="B24" s="11" t="s">
        <v>56</v>
      </c>
      <c r="C24" s="11">
        <v>4860</v>
      </c>
      <c r="D24" s="11" t="s">
        <v>65</v>
      </c>
      <c r="E24" s="10">
        <f t="shared" si="1"/>
        <v>2430000</v>
      </c>
      <c r="F24" s="11">
        <v>0</v>
      </c>
      <c r="G24" s="11">
        <v>0</v>
      </c>
      <c r="H24" s="11">
        <v>66825</v>
      </c>
      <c r="I24" s="11">
        <v>66825</v>
      </c>
      <c r="J24" s="11">
        <v>109350</v>
      </c>
      <c r="K24" s="15">
        <f t="shared" si="2"/>
        <v>243000</v>
      </c>
      <c r="L24" s="16" t="s">
        <v>39</v>
      </c>
    </row>
    <row r="25" s="2" customFormat="1" ht="21" customHeight="1" spans="1:12">
      <c r="A25" s="14" t="s">
        <v>66</v>
      </c>
      <c r="B25" s="11" t="s">
        <v>56</v>
      </c>
      <c r="C25" s="11">
        <v>4803</v>
      </c>
      <c r="D25" s="11" t="s">
        <v>67</v>
      </c>
      <c r="E25" s="10">
        <f t="shared" si="1"/>
        <v>2401500</v>
      </c>
      <c r="F25" s="11">
        <v>0</v>
      </c>
      <c r="G25" s="11">
        <v>0</v>
      </c>
      <c r="H25" s="11">
        <v>66041.25</v>
      </c>
      <c r="I25" s="11">
        <v>66041.25</v>
      </c>
      <c r="J25" s="11">
        <v>108067.5</v>
      </c>
      <c r="K25" s="15">
        <f t="shared" si="2"/>
        <v>240150</v>
      </c>
      <c r="L25" s="16" t="s">
        <v>39</v>
      </c>
    </row>
    <row r="26" s="2" customFormat="1" ht="21" customHeight="1" spans="1:12">
      <c r="A26" s="14" t="s">
        <v>68</v>
      </c>
      <c r="B26" s="11" t="s">
        <v>56</v>
      </c>
      <c r="C26" s="11">
        <v>4806</v>
      </c>
      <c r="D26" s="11" t="s">
        <v>69</v>
      </c>
      <c r="E26" s="10">
        <f t="shared" si="1"/>
        <v>2403000</v>
      </c>
      <c r="F26" s="11">
        <v>0</v>
      </c>
      <c r="G26" s="11">
        <v>0</v>
      </c>
      <c r="H26" s="11">
        <v>66082.5</v>
      </c>
      <c r="I26" s="11">
        <v>66082.5</v>
      </c>
      <c r="J26" s="11">
        <v>108135</v>
      </c>
      <c r="K26" s="15">
        <f t="shared" si="2"/>
        <v>240300</v>
      </c>
      <c r="L26" s="16" t="s">
        <v>39</v>
      </c>
    </row>
    <row r="27" s="2" customFormat="1" ht="21" customHeight="1" spans="1:12">
      <c r="A27" s="12" t="s">
        <v>70</v>
      </c>
      <c r="B27" s="11" t="s">
        <v>56</v>
      </c>
      <c r="C27" s="11">
        <v>4736</v>
      </c>
      <c r="D27" s="11" t="s">
        <v>71</v>
      </c>
      <c r="E27" s="10">
        <f t="shared" si="1"/>
        <v>2368000</v>
      </c>
      <c r="F27" s="11">
        <v>0</v>
      </c>
      <c r="G27" s="11">
        <v>0</v>
      </c>
      <c r="H27" s="11">
        <v>65120</v>
      </c>
      <c r="I27" s="11">
        <v>65120</v>
      </c>
      <c r="J27" s="11">
        <v>106560</v>
      </c>
      <c r="K27" s="15">
        <f t="shared" si="2"/>
        <v>236800</v>
      </c>
      <c r="L27" s="16" t="s">
        <v>39</v>
      </c>
    </row>
    <row r="28" s="2" customFormat="1" ht="21" customHeight="1" spans="1:12">
      <c r="A28" s="12" t="s">
        <v>72</v>
      </c>
      <c r="B28" s="11" t="s">
        <v>56</v>
      </c>
      <c r="C28" s="11">
        <v>4950</v>
      </c>
      <c r="D28" s="11" t="s">
        <v>73</v>
      </c>
      <c r="E28" s="10">
        <f t="shared" si="1"/>
        <v>2475000</v>
      </c>
      <c r="F28" s="11">
        <v>0</v>
      </c>
      <c r="G28" s="11">
        <v>0</v>
      </c>
      <c r="H28" s="11">
        <v>68062.5</v>
      </c>
      <c r="I28" s="11">
        <v>68062.5</v>
      </c>
      <c r="J28" s="11">
        <v>111375</v>
      </c>
      <c r="K28" s="15">
        <f t="shared" si="2"/>
        <v>247500</v>
      </c>
      <c r="L28" s="16" t="s">
        <v>39</v>
      </c>
    </row>
    <row r="29" s="2" customFormat="1" ht="21" customHeight="1" spans="1:12">
      <c r="A29" s="12" t="s">
        <v>74</v>
      </c>
      <c r="B29" s="11" t="s">
        <v>75</v>
      </c>
      <c r="C29" s="11">
        <v>1682</v>
      </c>
      <c r="D29" s="11" t="s">
        <v>76</v>
      </c>
      <c r="E29" s="10">
        <f t="shared" si="1"/>
        <v>168200</v>
      </c>
      <c r="F29" s="11">
        <v>0</v>
      </c>
      <c r="G29" s="11">
        <v>0</v>
      </c>
      <c r="H29" s="11">
        <v>4625.5</v>
      </c>
      <c r="I29" s="11">
        <v>4625.5</v>
      </c>
      <c r="J29" s="11">
        <v>7569</v>
      </c>
      <c r="K29" s="15">
        <f t="shared" si="2"/>
        <v>16820</v>
      </c>
      <c r="L29" s="16" t="s">
        <v>39</v>
      </c>
    </row>
    <row r="30" s="2" customFormat="1" ht="21" customHeight="1" spans="1:12">
      <c r="A30" s="12" t="s">
        <v>74</v>
      </c>
      <c r="B30" s="11" t="s">
        <v>75</v>
      </c>
      <c r="C30" s="11">
        <v>1760</v>
      </c>
      <c r="D30" s="11" t="s">
        <v>77</v>
      </c>
      <c r="E30" s="10">
        <f t="shared" si="1"/>
        <v>176000</v>
      </c>
      <c r="F30" s="11">
        <v>0</v>
      </c>
      <c r="G30" s="11">
        <v>0</v>
      </c>
      <c r="H30" s="11">
        <v>4840</v>
      </c>
      <c r="I30" s="11">
        <v>4840</v>
      </c>
      <c r="J30" s="11">
        <v>7920</v>
      </c>
      <c r="K30" s="15">
        <f t="shared" si="2"/>
        <v>17600</v>
      </c>
      <c r="L30" s="16" t="s">
        <v>39</v>
      </c>
    </row>
    <row r="31" s="2" customFormat="1" ht="21" customHeight="1" spans="1:12">
      <c r="A31" s="12" t="s">
        <v>74</v>
      </c>
      <c r="B31" s="11" t="s">
        <v>75</v>
      </c>
      <c r="C31" s="11">
        <v>1725</v>
      </c>
      <c r="D31" s="11" t="s">
        <v>78</v>
      </c>
      <c r="E31" s="10">
        <f t="shared" si="1"/>
        <v>172500</v>
      </c>
      <c r="F31" s="11">
        <v>0</v>
      </c>
      <c r="G31" s="11">
        <v>0</v>
      </c>
      <c r="H31" s="11">
        <v>4743.75</v>
      </c>
      <c r="I31" s="11">
        <v>4743.75</v>
      </c>
      <c r="J31" s="11">
        <v>7762.5</v>
      </c>
      <c r="K31" s="15">
        <f t="shared" si="2"/>
        <v>17250</v>
      </c>
      <c r="L31" s="16" t="s">
        <v>39</v>
      </c>
    </row>
    <row r="32" s="2" customFormat="1" ht="21" customHeight="1" spans="1:12">
      <c r="A32" s="10" t="s">
        <v>79</v>
      </c>
      <c r="B32" s="10" t="s">
        <v>80</v>
      </c>
      <c r="C32" s="10">
        <v>3580</v>
      </c>
      <c r="D32" s="10" t="s">
        <v>81</v>
      </c>
      <c r="E32" s="10">
        <f t="shared" si="1"/>
        <v>1790000</v>
      </c>
      <c r="F32" s="10">
        <v>0</v>
      </c>
      <c r="G32" s="10">
        <v>0</v>
      </c>
      <c r="H32" s="10">
        <v>49225</v>
      </c>
      <c r="I32" s="10">
        <v>49225</v>
      </c>
      <c r="J32" s="10">
        <v>80550</v>
      </c>
      <c r="K32" s="15">
        <f t="shared" si="2"/>
        <v>179000</v>
      </c>
      <c r="L32" s="16" t="s">
        <v>39</v>
      </c>
    </row>
    <row r="33" s="2" customFormat="1" ht="21" customHeight="1" spans="1:12">
      <c r="A33" s="8" t="s">
        <v>82</v>
      </c>
      <c r="B33" s="8" t="s">
        <v>83</v>
      </c>
      <c r="C33" s="10">
        <v>51575</v>
      </c>
      <c r="D33" s="10" t="s">
        <v>84</v>
      </c>
      <c r="E33" s="10">
        <f>K33/0.03</f>
        <v>2063000</v>
      </c>
      <c r="F33" s="10">
        <v>0</v>
      </c>
      <c r="G33" s="10">
        <v>24756</v>
      </c>
      <c r="H33" s="10">
        <v>6189</v>
      </c>
      <c r="I33" s="10">
        <v>6189</v>
      </c>
      <c r="J33" s="10">
        <v>24756</v>
      </c>
      <c r="K33" s="15">
        <f t="shared" si="2"/>
        <v>61890</v>
      </c>
      <c r="L33" s="18" t="s">
        <v>85</v>
      </c>
    </row>
    <row r="34" s="2" customFormat="1" ht="21" customHeight="1" spans="1:12">
      <c r="A34" s="8" t="s">
        <v>86</v>
      </c>
      <c r="B34" s="8" t="s">
        <v>87</v>
      </c>
      <c r="C34" s="10">
        <v>1137</v>
      </c>
      <c r="D34" s="10" t="s">
        <v>88</v>
      </c>
      <c r="E34" s="10">
        <f t="shared" ref="E34:E41" si="3">K34/0.1</f>
        <v>113700</v>
      </c>
      <c r="F34" s="10">
        <v>0</v>
      </c>
      <c r="G34" s="10">
        <v>0</v>
      </c>
      <c r="H34" s="10">
        <v>3126.75</v>
      </c>
      <c r="I34" s="10">
        <v>3126.75</v>
      </c>
      <c r="J34" s="10">
        <v>5116.5</v>
      </c>
      <c r="K34" s="15">
        <f t="shared" si="2"/>
        <v>11370</v>
      </c>
      <c r="L34" s="18" t="s">
        <v>39</v>
      </c>
    </row>
    <row r="35" s="2" customFormat="1" ht="21" customHeight="1" spans="1:12">
      <c r="A35" s="10" t="s">
        <v>89</v>
      </c>
      <c r="B35" s="10" t="s">
        <v>90</v>
      </c>
      <c r="C35" s="10">
        <v>4</v>
      </c>
      <c r="D35" s="10" t="s">
        <v>91</v>
      </c>
      <c r="E35" s="10">
        <f t="shared" si="3"/>
        <v>7001631</v>
      </c>
      <c r="F35" s="10">
        <v>0</v>
      </c>
      <c r="G35" s="10">
        <v>315073.4</v>
      </c>
      <c r="H35" s="10">
        <v>52512.23</v>
      </c>
      <c r="I35" s="10">
        <v>52512.23</v>
      </c>
      <c r="J35" s="10">
        <v>280065.24</v>
      </c>
      <c r="K35" s="15">
        <f t="shared" si="2"/>
        <v>700163.1</v>
      </c>
      <c r="L35" s="16" t="s">
        <v>92</v>
      </c>
    </row>
    <row r="36" s="2" customFormat="1" ht="21" customHeight="1" spans="1:12">
      <c r="A36" s="10" t="s">
        <v>89</v>
      </c>
      <c r="B36" s="11" t="s">
        <v>90</v>
      </c>
      <c r="C36" s="11">
        <v>3</v>
      </c>
      <c r="D36" s="11" t="s">
        <v>93</v>
      </c>
      <c r="E36" s="10">
        <f t="shared" si="3"/>
        <v>7520782.5</v>
      </c>
      <c r="F36" s="11">
        <v>0</v>
      </c>
      <c r="G36" s="11">
        <v>338435.21</v>
      </c>
      <c r="H36" s="11">
        <v>56405.87</v>
      </c>
      <c r="I36" s="11">
        <v>56405.87</v>
      </c>
      <c r="J36" s="11">
        <v>300831.3</v>
      </c>
      <c r="K36" s="15">
        <f t="shared" si="2"/>
        <v>752078.25</v>
      </c>
      <c r="L36" s="16" t="s">
        <v>92</v>
      </c>
    </row>
    <row r="37" s="2" customFormat="1" ht="21" customHeight="1" spans="1:12">
      <c r="A37" s="10" t="s">
        <v>89</v>
      </c>
      <c r="B37" s="11" t="s">
        <v>90</v>
      </c>
      <c r="C37" s="11">
        <v>3</v>
      </c>
      <c r="D37" s="11" t="s">
        <v>94</v>
      </c>
      <c r="E37" s="10">
        <f t="shared" si="3"/>
        <v>15291402</v>
      </c>
      <c r="F37" s="11">
        <v>0</v>
      </c>
      <c r="G37" s="11">
        <v>688113.09</v>
      </c>
      <c r="H37" s="11">
        <v>114685.51</v>
      </c>
      <c r="I37" s="11">
        <v>114685.52</v>
      </c>
      <c r="J37" s="11">
        <v>611656.08</v>
      </c>
      <c r="K37" s="15">
        <f t="shared" si="2"/>
        <v>1529140.2</v>
      </c>
      <c r="L37" s="16" t="s">
        <v>92</v>
      </c>
    </row>
    <row r="38" s="2" customFormat="1" ht="21" customHeight="1" spans="1:12">
      <c r="A38" s="10" t="s">
        <v>95</v>
      </c>
      <c r="B38" s="11" t="s">
        <v>90</v>
      </c>
      <c r="C38" s="11">
        <v>1</v>
      </c>
      <c r="D38" s="11" t="s">
        <v>96</v>
      </c>
      <c r="E38" s="10">
        <f t="shared" si="3"/>
        <v>9005920</v>
      </c>
      <c r="F38" s="11">
        <v>0</v>
      </c>
      <c r="G38" s="11">
        <v>405266.4</v>
      </c>
      <c r="H38" s="11">
        <v>67544.4</v>
      </c>
      <c r="I38" s="11">
        <v>67544.4</v>
      </c>
      <c r="J38" s="11">
        <v>360236.8</v>
      </c>
      <c r="K38" s="15">
        <f t="shared" si="2"/>
        <v>900592</v>
      </c>
      <c r="L38" s="16" t="s">
        <v>92</v>
      </c>
    </row>
    <row r="39" s="2" customFormat="1" ht="21" customHeight="1" spans="1:12">
      <c r="A39" s="12" t="s">
        <v>95</v>
      </c>
      <c r="B39" s="11" t="s">
        <v>90</v>
      </c>
      <c r="C39" s="11">
        <v>1</v>
      </c>
      <c r="D39" s="11" t="s">
        <v>97</v>
      </c>
      <c r="E39" s="10">
        <f t="shared" si="3"/>
        <v>8979740</v>
      </c>
      <c r="F39" s="11">
        <v>0</v>
      </c>
      <c r="G39" s="11">
        <v>404088.3</v>
      </c>
      <c r="H39" s="11">
        <v>67348.05</v>
      </c>
      <c r="I39" s="11">
        <v>67348.05</v>
      </c>
      <c r="J39" s="11">
        <v>359189.6</v>
      </c>
      <c r="K39" s="15">
        <f t="shared" si="2"/>
        <v>897974</v>
      </c>
      <c r="L39" s="16" t="s">
        <v>92</v>
      </c>
    </row>
    <row r="40" s="2" customFormat="1" ht="21" customHeight="1" spans="1:12">
      <c r="A40" s="12" t="s">
        <v>95</v>
      </c>
      <c r="B40" s="11" t="s">
        <v>90</v>
      </c>
      <c r="C40" s="11">
        <v>3</v>
      </c>
      <c r="D40" s="11" t="s">
        <v>98</v>
      </c>
      <c r="E40" s="10">
        <f t="shared" si="3"/>
        <v>6662600</v>
      </c>
      <c r="F40" s="11">
        <v>0</v>
      </c>
      <c r="G40" s="11">
        <v>299817</v>
      </c>
      <c r="H40" s="11">
        <v>49969.5</v>
      </c>
      <c r="I40" s="11">
        <v>49969.5</v>
      </c>
      <c r="J40" s="11">
        <v>266504</v>
      </c>
      <c r="K40" s="15">
        <f t="shared" si="2"/>
        <v>666260</v>
      </c>
      <c r="L40" s="16" t="s">
        <v>92</v>
      </c>
    </row>
    <row r="41" s="2" customFormat="1" ht="21" customHeight="1" spans="1:12">
      <c r="A41" s="12" t="s">
        <v>95</v>
      </c>
      <c r="B41" s="11" t="s">
        <v>90</v>
      </c>
      <c r="C41" s="11">
        <v>6</v>
      </c>
      <c r="D41" s="11" t="s">
        <v>99</v>
      </c>
      <c r="E41" s="10">
        <f t="shared" si="3"/>
        <v>11274480</v>
      </c>
      <c r="F41" s="11">
        <v>0</v>
      </c>
      <c r="G41" s="11">
        <v>507351.6</v>
      </c>
      <c r="H41" s="11">
        <v>84558.6</v>
      </c>
      <c r="I41" s="11">
        <v>84558.6</v>
      </c>
      <c r="J41" s="11">
        <v>450979.2</v>
      </c>
      <c r="K41" s="15">
        <f t="shared" si="2"/>
        <v>1127448</v>
      </c>
      <c r="L41" s="16" t="s">
        <v>92</v>
      </c>
    </row>
    <row r="42" s="2" customFormat="1" ht="21" customHeight="1" spans="1:12">
      <c r="A42" s="12" t="s">
        <v>100</v>
      </c>
      <c r="B42" s="11" t="s">
        <v>101</v>
      </c>
      <c r="C42" s="11">
        <v>2268</v>
      </c>
      <c r="D42" s="11" t="s">
        <v>102</v>
      </c>
      <c r="E42" s="11">
        <f>K42/0.056</f>
        <v>1134000</v>
      </c>
      <c r="F42" s="11">
        <v>25401.6</v>
      </c>
      <c r="G42" s="11">
        <v>15876</v>
      </c>
      <c r="H42" s="11">
        <v>3175.2</v>
      </c>
      <c r="I42" s="11">
        <v>3175.2</v>
      </c>
      <c r="J42" s="11">
        <v>15876</v>
      </c>
      <c r="K42" s="15">
        <f t="shared" si="2"/>
        <v>63504</v>
      </c>
      <c r="L42" s="17" t="s">
        <v>19</v>
      </c>
    </row>
    <row r="43" s="2" customFormat="1" ht="21" customHeight="1" spans="1:12">
      <c r="A43" s="12" t="s">
        <v>100</v>
      </c>
      <c r="B43" s="11" t="s">
        <v>101</v>
      </c>
      <c r="C43" s="11">
        <v>108</v>
      </c>
      <c r="D43" s="11" t="s">
        <v>103</v>
      </c>
      <c r="E43" s="11">
        <f>K43/0.07</f>
        <v>270000</v>
      </c>
      <c r="F43" s="11">
        <v>7560</v>
      </c>
      <c r="G43" s="11">
        <v>4725</v>
      </c>
      <c r="H43" s="11">
        <v>945</v>
      </c>
      <c r="I43" s="11">
        <v>945</v>
      </c>
      <c r="J43" s="11">
        <v>4725</v>
      </c>
      <c r="K43" s="15">
        <f t="shared" si="2"/>
        <v>18900</v>
      </c>
      <c r="L43" s="17" t="s">
        <v>21</v>
      </c>
    </row>
    <row r="44" s="2" customFormat="1" ht="21" customHeight="1" spans="1:12">
      <c r="A44" s="12" t="s">
        <v>100</v>
      </c>
      <c r="B44" s="11" t="s">
        <v>101</v>
      </c>
      <c r="C44" s="11">
        <v>2160</v>
      </c>
      <c r="D44" s="11" t="s">
        <v>104</v>
      </c>
      <c r="E44" s="11">
        <f>K44/0.038</f>
        <v>3240000</v>
      </c>
      <c r="F44" s="11">
        <v>49248</v>
      </c>
      <c r="G44" s="11">
        <v>30780</v>
      </c>
      <c r="H44" s="11">
        <v>6156</v>
      </c>
      <c r="I44" s="11">
        <v>6156</v>
      </c>
      <c r="J44" s="11">
        <v>30780</v>
      </c>
      <c r="K44" s="15">
        <f t="shared" si="2"/>
        <v>123120</v>
      </c>
      <c r="L44" s="17" t="s">
        <v>23</v>
      </c>
    </row>
    <row r="45" s="2" customFormat="1" ht="21" customHeight="1" spans="1:12">
      <c r="A45" s="10" t="s">
        <v>105</v>
      </c>
      <c r="B45" s="10" t="s">
        <v>106</v>
      </c>
      <c r="C45" s="10">
        <v>1560</v>
      </c>
      <c r="D45" s="10" t="s">
        <v>107</v>
      </c>
      <c r="E45" s="10">
        <f>K45/0.03</f>
        <v>7800000</v>
      </c>
      <c r="F45" s="10">
        <v>0</v>
      </c>
      <c r="G45" s="10">
        <v>93600</v>
      </c>
      <c r="H45" s="10">
        <v>23400</v>
      </c>
      <c r="I45" s="10">
        <v>23400</v>
      </c>
      <c r="J45" s="10">
        <v>93600</v>
      </c>
      <c r="K45" s="15">
        <f t="shared" si="2"/>
        <v>234000</v>
      </c>
      <c r="L45" s="16" t="s">
        <v>32</v>
      </c>
    </row>
    <row r="46" s="2" customFormat="1" ht="21" customHeight="1" spans="1:12">
      <c r="A46" s="8" t="s">
        <v>108</v>
      </c>
      <c r="B46" s="8" t="s">
        <v>109</v>
      </c>
      <c r="C46" s="10">
        <v>770</v>
      </c>
      <c r="D46" s="10" t="s">
        <v>110</v>
      </c>
      <c r="E46" s="10">
        <f t="shared" ref="E46:E65" si="4">K46/0.12</f>
        <v>2310000</v>
      </c>
      <c r="F46" s="10">
        <v>0</v>
      </c>
      <c r="G46" s="10">
        <v>110880</v>
      </c>
      <c r="H46" s="10">
        <v>27720</v>
      </c>
      <c r="I46" s="10">
        <v>27720</v>
      </c>
      <c r="J46" s="10">
        <v>110880</v>
      </c>
      <c r="K46" s="10">
        <f t="shared" si="2"/>
        <v>277200</v>
      </c>
      <c r="L46" s="18" t="s">
        <v>111</v>
      </c>
    </row>
    <row r="47" s="2" customFormat="1" ht="21" customHeight="1" spans="1:12">
      <c r="A47" s="8" t="s">
        <v>112</v>
      </c>
      <c r="B47" s="8" t="s">
        <v>113</v>
      </c>
      <c r="C47" s="10">
        <v>250</v>
      </c>
      <c r="D47" s="10" t="s">
        <v>114</v>
      </c>
      <c r="E47" s="10">
        <f t="shared" si="4"/>
        <v>750000</v>
      </c>
      <c r="F47" s="10">
        <v>0</v>
      </c>
      <c r="G47" s="10">
        <v>36000</v>
      </c>
      <c r="H47" s="10">
        <v>9000</v>
      </c>
      <c r="I47" s="10">
        <v>9000</v>
      </c>
      <c r="J47" s="10">
        <v>36000</v>
      </c>
      <c r="K47" s="10">
        <f t="shared" si="2"/>
        <v>90000</v>
      </c>
      <c r="L47" s="18" t="s">
        <v>111</v>
      </c>
    </row>
    <row r="48" s="2" customFormat="1" ht="21" customHeight="1" spans="1:12">
      <c r="A48" s="8" t="s">
        <v>115</v>
      </c>
      <c r="B48" s="8" t="s">
        <v>113</v>
      </c>
      <c r="C48" s="10">
        <v>1547</v>
      </c>
      <c r="D48" s="10" t="s">
        <v>116</v>
      </c>
      <c r="E48" s="10">
        <f t="shared" si="4"/>
        <v>4641000</v>
      </c>
      <c r="F48" s="10">
        <v>0</v>
      </c>
      <c r="G48" s="10">
        <v>222768</v>
      </c>
      <c r="H48" s="10">
        <v>55692</v>
      </c>
      <c r="I48" s="10">
        <v>55692</v>
      </c>
      <c r="J48" s="10">
        <v>222768</v>
      </c>
      <c r="K48" s="10">
        <f t="shared" si="2"/>
        <v>556920</v>
      </c>
      <c r="L48" s="18" t="s">
        <v>111</v>
      </c>
    </row>
    <row r="49" s="2" customFormat="1" ht="21" customHeight="1" spans="1:12">
      <c r="A49" s="8" t="s">
        <v>117</v>
      </c>
      <c r="B49" s="8" t="s">
        <v>118</v>
      </c>
      <c r="C49" s="10">
        <v>796</v>
      </c>
      <c r="D49" s="10" t="s">
        <v>119</v>
      </c>
      <c r="E49" s="10">
        <f t="shared" si="4"/>
        <v>2388000</v>
      </c>
      <c r="F49" s="10">
        <v>0</v>
      </c>
      <c r="G49" s="10">
        <v>114624</v>
      </c>
      <c r="H49" s="10">
        <v>28656</v>
      </c>
      <c r="I49" s="10">
        <v>28656</v>
      </c>
      <c r="J49" s="10">
        <v>114624</v>
      </c>
      <c r="K49" s="10">
        <f t="shared" si="2"/>
        <v>286560</v>
      </c>
      <c r="L49" s="18" t="s">
        <v>111</v>
      </c>
    </row>
    <row r="50" s="2" customFormat="1" ht="21" customHeight="1" spans="1:12">
      <c r="A50" s="8" t="s">
        <v>120</v>
      </c>
      <c r="B50" s="8" t="s">
        <v>121</v>
      </c>
      <c r="C50" s="10">
        <v>571.5</v>
      </c>
      <c r="D50" s="10" t="s">
        <v>122</v>
      </c>
      <c r="E50" s="10">
        <f t="shared" si="4"/>
        <v>1714500</v>
      </c>
      <c r="F50" s="10">
        <v>0</v>
      </c>
      <c r="G50" s="10">
        <v>82296</v>
      </c>
      <c r="H50" s="10">
        <v>20574</v>
      </c>
      <c r="I50" s="10">
        <v>20574</v>
      </c>
      <c r="J50" s="10">
        <v>82296</v>
      </c>
      <c r="K50" s="10">
        <f t="shared" si="2"/>
        <v>205740</v>
      </c>
      <c r="L50" s="18" t="s">
        <v>111</v>
      </c>
    </row>
    <row r="51" s="2" customFormat="1" ht="21" customHeight="1" spans="1:12">
      <c r="A51" s="8" t="s">
        <v>123</v>
      </c>
      <c r="B51" s="8" t="s">
        <v>124</v>
      </c>
      <c r="C51" s="10">
        <v>400</v>
      </c>
      <c r="D51" s="10" t="s">
        <v>125</v>
      </c>
      <c r="E51" s="10">
        <f t="shared" si="4"/>
        <v>1200000</v>
      </c>
      <c r="F51" s="10">
        <v>0</v>
      </c>
      <c r="G51" s="10">
        <v>57600</v>
      </c>
      <c r="H51" s="10">
        <v>14400</v>
      </c>
      <c r="I51" s="10">
        <v>14400</v>
      </c>
      <c r="J51" s="10">
        <v>57600</v>
      </c>
      <c r="K51" s="10">
        <f t="shared" si="2"/>
        <v>144000</v>
      </c>
      <c r="L51" s="18" t="s">
        <v>111</v>
      </c>
    </row>
    <row r="52" s="2" customFormat="1" ht="21" customHeight="1" spans="1:12">
      <c r="A52" s="8" t="s">
        <v>126</v>
      </c>
      <c r="B52" s="8" t="s">
        <v>127</v>
      </c>
      <c r="C52" s="10">
        <v>278</v>
      </c>
      <c r="D52" s="10" t="s">
        <v>128</v>
      </c>
      <c r="E52" s="10">
        <f t="shared" si="4"/>
        <v>834000</v>
      </c>
      <c r="F52" s="10">
        <v>0</v>
      </c>
      <c r="G52" s="10">
        <v>40032</v>
      </c>
      <c r="H52" s="10">
        <v>10008</v>
      </c>
      <c r="I52" s="10">
        <v>10008</v>
      </c>
      <c r="J52" s="10">
        <v>40032</v>
      </c>
      <c r="K52" s="10">
        <f t="shared" si="2"/>
        <v>100080</v>
      </c>
      <c r="L52" s="18" t="s">
        <v>111</v>
      </c>
    </row>
    <row r="53" s="2" customFormat="1" ht="21" customHeight="1" spans="1:12">
      <c r="A53" s="8" t="s">
        <v>129</v>
      </c>
      <c r="B53" s="8" t="s">
        <v>127</v>
      </c>
      <c r="C53" s="10">
        <v>360</v>
      </c>
      <c r="D53" s="10" t="s">
        <v>130</v>
      </c>
      <c r="E53" s="10">
        <f t="shared" si="4"/>
        <v>1080000</v>
      </c>
      <c r="F53" s="10">
        <v>0</v>
      </c>
      <c r="G53" s="10">
        <v>51840</v>
      </c>
      <c r="H53" s="10">
        <v>12960</v>
      </c>
      <c r="I53" s="10">
        <v>12960</v>
      </c>
      <c r="J53" s="10">
        <v>51840</v>
      </c>
      <c r="K53" s="10">
        <f t="shared" si="2"/>
        <v>129600</v>
      </c>
      <c r="L53" s="18" t="s">
        <v>111</v>
      </c>
    </row>
    <row r="54" s="2" customFormat="1" ht="21" customHeight="1" spans="1:12">
      <c r="A54" s="8" t="s">
        <v>131</v>
      </c>
      <c r="B54" s="8" t="s">
        <v>132</v>
      </c>
      <c r="C54" s="10">
        <v>108</v>
      </c>
      <c r="D54" s="10" t="s">
        <v>133</v>
      </c>
      <c r="E54" s="10">
        <f t="shared" si="4"/>
        <v>324000</v>
      </c>
      <c r="F54" s="10">
        <v>0</v>
      </c>
      <c r="G54" s="10">
        <v>15552</v>
      </c>
      <c r="H54" s="10">
        <v>3888</v>
      </c>
      <c r="I54" s="10">
        <v>3888</v>
      </c>
      <c r="J54" s="10">
        <v>15552</v>
      </c>
      <c r="K54" s="10">
        <f t="shared" si="2"/>
        <v>38880</v>
      </c>
      <c r="L54" s="18" t="s">
        <v>111</v>
      </c>
    </row>
    <row r="55" s="2" customFormat="1" ht="21" customHeight="1" spans="1:12">
      <c r="A55" s="8" t="s">
        <v>134</v>
      </c>
      <c r="B55" s="8" t="s">
        <v>135</v>
      </c>
      <c r="C55" s="10">
        <v>160</v>
      </c>
      <c r="D55" s="10" t="s">
        <v>136</v>
      </c>
      <c r="E55" s="10">
        <f t="shared" si="4"/>
        <v>480000</v>
      </c>
      <c r="F55" s="10">
        <v>0</v>
      </c>
      <c r="G55" s="10">
        <v>23040</v>
      </c>
      <c r="H55" s="10">
        <v>5760</v>
      </c>
      <c r="I55" s="10">
        <v>5760</v>
      </c>
      <c r="J55" s="10">
        <v>23040</v>
      </c>
      <c r="K55" s="10">
        <f t="shared" si="2"/>
        <v>57600</v>
      </c>
      <c r="L55" s="18" t="s">
        <v>111</v>
      </c>
    </row>
    <row r="56" s="2" customFormat="1" ht="21" customHeight="1" spans="1:12">
      <c r="A56" s="8" t="s">
        <v>137</v>
      </c>
      <c r="B56" s="8" t="s">
        <v>138</v>
      </c>
      <c r="C56" s="10">
        <v>300</v>
      </c>
      <c r="D56" s="10" t="s">
        <v>139</v>
      </c>
      <c r="E56" s="10">
        <f t="shared" si="4"/>
        <v>900000</v>
      </c>
      <c r="F56" s="10">
        <v>0</v>
      </c>
      <c r="G56" s="10">
        <v>43200</v>
      </c>
      <c r="H56" s="10">
        <v>10800</v>
      </c>
      <c r="I56" s="10">
        <v>10800</v>
      </c>
      <c r="J56" s="10">
        <v>43200</v>
      </c>
      <c r="K56" s="10">
        <f t="shared" si="2"/>
        <v>108000</v>
      </c>
      <c r="L56" s="18" t="s">
        <v>111</v>
      </c>
    </row>
    <row r="57" s="2" customFormat="1" ht="21" customHeight="1" spans="1:12">
      <c r="A57" s="8" t="s">
        <v>140</v>
      </c>
      <c r="B57" s="8" t="s">
        <v>138</v>
      </c>
      <c r="C57" s="10">
        <v>200</v>
      </c>
      <c r="D57" s="10" t="s">
        <v>141</v>
      </c>
      <c r="E57" s="10">
        <f t="shared" si="4"/>
        <v>600000</v>
      </c>
      <c r="F57" s="10">
        <v>0</v>
      </c>
      <c r="G57" s="10">
        <v>28800</v>
      </c>
      <c r="H57" s="10">
        <v>7200</v>
      </c>
      <c r="I57" s="10">
        <v>7200</v>
      </c>
      <c r="J57" s="10">
        <v>28800</v>
      </c>
      <c r="K57" s="10">
        <f t="shared" si="2"/>
        <v>72000</v>
      </c>
      <c r="L57" s="18" t="s">
        <v>111</v>
      </c>
    </row>
    <row r="58" s="2" customFormat="1" ht="21" customHeight="1" spans="1:12">
      <c r="A58" s="8" t="s">
        <v>142</v>
      </c>
      <c r="B58" s="8" t="s">
        <v>143</v>
      </c>
      <c r="C58" s="10">
        <v>100</v>
      </c>
      <c r="D58" s="10" t="s">
        <v>144</v>
      </c>
      <c r="E58" s="10">
        <f t="shared" si="4"/>
        <v>300000</v>
      </c>
      <c r="F58" s="10">
        <v>0</v>
      </c>
      <c r="G58" s="10">
        <v>14400</v>
      </c>
      <c r="H58" s="10">
        <v>3600</v>
      </c>
      <c r="I58" s="10">
        <v>3600</v>
      </c>
      <c r="J58" s="10">
        <v>14400</v>
      </c>
      <c r="K58" s="10">
        <f t="shared" si="2"/>
        <v>36000</v>
      </c>
      <c r="L58" s="18" t="s">
        <v>111</v>
      </c>
    </row>
    <row r="59" s="2" customFormat="1" ht="21" customHeight="1" spans="1:12">
      <c r="A59" s="8" t="s">
        <v>145</v>
      </c>
      <c r="B59" s="8" t="s">
        <v>143</v>
      </c>
      <c r="C59" s="10">
        <v>115</v>
      </c>
      <c r="D59" s="10" t="s">
        <v>146</v>
      </c>
      <c r="E59" s="10">
        <f t="shared" si="4"/>
        <v>345000</v>
      </c>
      <c r="F59" s="10">
        <v>0</v>
      </c>
      <c r="G59" s="10">
        <v>16560</v>
      </c>
      <c r="H59" s="10">
        <v>4140</v>
      </c>
      <c r="I59" s="10">
        <v>4140</v>
      </c>
      <c r="J59" s="10">
        <v>16560</v>
      </c>
      <c r="K59" s="10">
        <f t="shared" si="2"/>
        <v>41400</v>
      </c>
      <c r="L59" s="18" t="s">
        <v>111</v>
      </c>
    </row>
    <row r="60" s="2" customFormat="1" ht="21" customHeight="1" spans="1:12">
      <c r="A60" s="8" t="s">
        <v>147</v>
      </c>
      <c r="B60" s="8" t="s">
        <v>148</v>
      </c>
      <c r="C60" s="10">
        <v>75</v>
      </c>
      <c r="D60" s="10" t="s">
        <v>149</v>
      </c>
      <c r="E60" s="10">
        <f t="shared" si="4"/>
        <v>225000</v>
      </c>
      <c r="F60" s="10">
        <v>0</v>
      </c>
      <c r="G60" s="10">
        <v>10800</v>
      </c>
      <c r="H60" s="10">
        <v>2700</v>
      </c>
      <c r="I60" s="10">
        <v>2700</v>
      </c>
      <c r="J60" s="10">
        <v>10800</v>
      </c>
      <c r="K60" s="10">
        <f t="shared" si="2"/>
        <v>27000</v>
      </c>
      <c r="L60" s="18" t="s">
        <v>111</v>
      </c>
    </row>
    <row r="61" s="2" customFormat="1" ht="21" customHeight="1" spans="1:12">
      <c r="A61" s="8" t="s">
        <v>150</v>
      </c>
      <c r="B61" s="8" t="s">
        <v>151</v>
      </c>
      <c r="C61" s="10">
        <v>43</v>
      </c>
      <c r="D61" s="10" t="s">
        <v>152</v>
      </c>
      <c r="E61" s="10">
        <f t="shared" si="4"/>
        <v>129000</v>
      </c>
      <c r="F61" s="10">
        <v>0</v>
      </c>
      <c r="G61" s="10">
        <v>6192</v>
      </c>
      <c r="H61" s="10">
        <v>1548</v>
      </c>
      <c r="I61" s="10">
        <v>1548</v>
      </c>
      <c r="J61" s="10">
        <v>6192</v>
      </c>
      <c r="K61" s="10">
        <f t="shared" si="2"/>
        <v>15480</v>
      </c>
      <c r="L61" s="18" t="s">
        <v>111</v>
      </c>
    </row>
    <row r="62" s="2" customFormat="1" ht="21" customHeight="1" spans="1:12">
      <c r="A62" s="8" t="s">
        <v>153</v>
      </c>
      <c r="B62" s="8" t="s">
        <v>151</v>
      </c>
      <c r="C62" s="10">
        <v>35</v>
      </c>
      <c r="D62" s="10" t="s">
        <v>154</v>
      </c>
      <c r="E62" s="10">
        <f t="shared" si="4"/>
        <v>105000</v>
      </c>
      <c r="F62" s="10">
        <v>0</v>
      </c>
      <c r="G62" s="10">
        <v>5040</v>
      </c>
      <c r="H62" s="10">
        <v>1260</v>
      </c>
      <c r="I62" s="10">
        <v>1260</v>
      </c>
      <c r="J62" s="10">
        <v>5040</v>
      </c>
      <c r="K62" s="10">
        <f t="shared" si="2"/>
        <v>12600</v>
      </c>
      <c r="L62" s="18" t="s">
        <v>111</v>
      </c>
    </row>
    <row r="63" s="2" customFormat="1" ht="21" customHeight="1" spans="1:12">
      <c r="A63" s="8" t="s">
        <v>155</v>
      </c>
      <c r="B63" s="8" t="s">
        <v>156</v>
      </c>
      <c r="C63" s="10">
        <v>901.5</v>
      </c>
      <c r="D63" s="10" t="s">
        <v>157</v>
      </c>
      <c r="E63" s="10">
        <f t="shared" si="4"/>
        <v>2704500</v>
      </c>
      <c r="F63" s="10">
        <v>0</v>
      </c>
      <c r="G63" s="10">
        <v>129816</v>
      </c>
      <c r="H63" s="10">
        <v>32454</v>
      </c>
      <c r="I63" s="10">
        <v>32454</v>
      </c>
      <c r="J63" s="10">
        <v>129816</v>
      </c>
      <c r="K63" s="10">
        <f t="shared" si="2"/>
        <v>324540</v>
      </c>
      <c r="L63" s="18" t="s">
        <v>111</v>
      </c>
    </row>
    <row r="64" s="2" customFormat="1" ht="21" customHeight="1" spans="1:12">
      <c r="A64" s="8" t="s">
        <v>158</v>
      </c>
      <c r="B64" s="8" t="s">
        <v>159</v>
      </c>
      <c r="C64" s="10">
        <v>230</v>
      </c>
      <c r="D64" s="10" t="s">
        <v>160</v>
      </c>
      <c r="E64" s="10">
        <f t="shared" si="4"/>
        <v>690000</v>
      </c>
      <c r="F64" s="10">
        <v>0</v>
      </c>
      <c r="G64" s="10">
        <v>33120</v>
      </c>
      <c r="H64" s="10">
        <v>8280</v>
      </c>
      <c r="I64" s="10">
        <v>8280</v>
      </c>
      <c r="J64" s="10">
        <v>33120</v>
      </c>
      <c r="K64" s="10">
        <f t="shared" si="2"/>
        <v>82800</v>
      </c>
      <c r="L64" s="18" t="s">
        <v>111</v>
      </c>
    </row>
    <row r="65" s="2" customFormat="1" ht="21" customHeight="1" spans="1:12">
      <c r="A65" s="8" t="s">
        <v>161</v>
      </c>
      <c r="B65" s="8" t="s">
        <v>159</v>
      </c>
      <c r="C65" s="10">
        <v>175</v>
      </c>
      <c r="D65" s="10" t="s">
        <v>162</v>
      </c>
      <c r="E65" s="10">
        <f t="shared" si="4"/>
        <v>525000</v>
      </c>
      <c r="F65" s="10">
        <v>0</v>
      </c>
      <c r="G65" s="10">
        <v>25200</v>
      </c>
      <c r="H65" s="10">
        <v>6300</v>
      </c>
      <c r="I65" s="10">
        <v>6300</v>
      </c>
      <c r="J65" s="10">
        <v>25200</v>
      </c>
      <c r="K65" s="10">
        <f t="shared" si="2"/>
        <v>63000</v>
      </c>
      <c r="L65" s="18" t="s">
        <v>111</v>
      </c>
    </row>
    <row r="66" s="2" customFormat="1" ht="21" customHeight="1" spans="1:12">
      <c r="A66" s="13" t="s">
        <v>163</v>
      </c>
      <c r="B66" s="10" t="s">
        <v>109</v>
      </c>
      <c r="C66" s="10">
        <v>945</v>
      </c>
      <c r="D66" s="10" t="s">
        <v>164</v>
      </c>
      <c r="E66" s="10">
        <f>K66/0.056</f>
        <v>472500</v>
      </c>
      <c r="F66" s="10">
        <v>10584</v>
      </c>
      <c r="G66" s="10">
        <v>6615</v>
      </c>
      <c r="H66" s="10">
        <v>1323</v>
      </c>
      <c r="I66" s="10">
        <v>1323</v>
      </c>
      <c r="J66" s="10">
        <v>6615</v>
      </c>
      <c r="K66" s="15">
        <f t="shared" si="2"/>
        <v>26460</v>
      </c>
      <c r="L66" s="16" t="s">
        <v>19</v>
      </c>
    </row>
    <row r="67" s="2" customFormat="1" ht="21" customHeight="1" spans="1:12">
      <c r="A67" s="13" t="s">
        <v>163</v>
      </c>
      <c r="B67" s="11" t="s">
        <v>109</v>
      </c>
      <c r="C67" s="11">
        <v>45</v>
      </c>
      <c r="D67" s="11" t="s">
        <v>165</v>
      </c>
      <c r="E67" s="11">
        <f>K67/0.07</f>
        <v>112500</v>
      </c>
      <c r="F67" s="11">
        <v>3150</v>
      </c>
      <c r="G67" s="11">
        <v>1968.75</v>
      </c>
      <c r="H67" s="11">
        <v>393.75</v>
      </c>
      <c r="I67" s="11">
        <v>393.75</v>
      </c>
      <c r="J67" s="11">
        <v>1968.75</v>
      </c>
      <c r="K67" s="15">
        <f t="shared" si="2"/>
        <v>7875</v>
      </c>
      <c r="L67" s="17" t="s">
        <v>21</v>
      </c>
    </row>
    <row r="68" s="2" customFormat="1" ht="21" customHeight="1" spans="1:12">
      <c r="A68" s="13" t="s">
        <v>163</v>
      </c>
      <c r="B68" s="11" t="s">
        <v>109</v>
      </c>
      <c r="C68" s="11">
        <v>900</v>
      </c>
      <c r="D68" s="11" t="s">
        <v>166</v>
      </c>
      <c r="E68" s="11">
        <f>K68/0.038</f>
        <v>1350000</v>
      </c>
      <c r="F68" s="11">
        <v>20520</v>
      </c>
      <c r="G68" s="11">
        <v>12825</v>
      </c>
      <c r="H68" s="11">
        <v>2565</v>
      </c>
      <c r="I68" s="11">
        <v>2565</v>
      </c>
      <c r="J68" s="11">
        <v>12825</v>
      </c>
      <c r="K68" s="15">
        <f t="shared" si="2"/>
        <v>51300</v>
      </c>
      <c r="L68" s="17" t="s">
        <v>23</v>
      </c>
    </row>
    <row r="69" s="2" customFormat="1" ht="21" customHeight="1" spans="1:12">
      <c r="A69" s="12" t="s">
        <v>167</v>
      </c>
      <c r="B69" s="11" t="s">
        <v>113</v>
      </c>
      <c r="C69" s="11">
        <v>1458</v>
      </c>
      <c r="D69" s="11" t="s">
        <v>168</v>
      </c>
      <c r="E69" s="11">
        <f t="shared" ref="E69:E72" si="5">K69/0.1</f>
        <v>729000</v>
      </c>
      <c r="F69" s="11">
        <v>0</v>
      </c>
      <c r="G69" s="11">
        <v>0</v>
      </c>
      <c r="H69" s="11">
        <v>20047.5</v>
      </c>
      <c r="I69" s="11">
        <v>20047.5</v>
      </c>
      <c r="J69" s="11">
        <v>32805</v>
      </c>
      <c r="K69" s="15">
        <f t="shared" si="2"/>
        <v>72900</v>
      </c>
      <c r="L69" s="17" t="s">
        <v>39</v>
      </c>
    </row>
    <row r="70" s="2" customFormat="1" ht="21" customHeight="1" spans="1:12">
      <c r="A70" s="14" t="s">
        <v>169</v>
      </c>
      <c r="B70" s="11" t="s">
        <v>113</v>
      </c>
      <c r="C70" s="11">
        <v>1608</v>
      </c>
      <c r="D70" s="11" t="s">
        <v>170</v>
      </c>
      <c r="E70" s="11">
        <f t="shared" si="5"/>
        <v>160800</v>
      </c>
      <c r="F70" s="11">
        <v>0</v>
      </c>
      <c r="G70" s="11">
        <v>0</v>
      </c>
      <c r="H70" s="11">
        <v>4422</v>
      </c>
      <c r="I70" s="11">
        <v>4422</v>
      </c>
      <c r="J70" s="11">
        <v>7236</v>
      </c>
      <c r="K70" s="15">
        <f t="shared" si="2"/>
        <v>16080</v>
      </c>
      <c r="L70" s="17" t="s">
        <v>39</v>
      </c>
    </row>
    <row r="71" s="2" customFormat="1" ht="21" customHeight="1" spans="1:12">
      <c r="A71" s="14" t="s">
        <v>169</v>
      </c>
      <c r="B71" s="11" t="s">
        <v>113</v>
      </c>
      <c r="C71" s="11">
        <v>4750</v>
      </c>
      <c r="D71" s="11" t="s">
        <v>171</v>
      </c>
      <c r="E71" s="11">
        <f t="shared" si="5"/>
        <v>2375000</v>
      </c>
      <c r="F71" s="11">
        <v>0</v>
      </c>
      <c r="G71" s="11">
        <v>0</v>
      </c>
      <c r="H71" s="11">
        <v>65312.5</v>
      </c>
      <c r="I71" s="11">
        <v>65312.5</v>
      </c>
      <c r="J71" s="11">
        <v>106875</v>
      </c>
      <c r="K71" s="15">
        <f t="shared" si="2"/>
        <v>237500</v>
      </c>
      <c r="L71" s="17" t="s">
        <v>39</v>
      </c>
    </row>
    <row r="72" s="2" customFormat="1" ht="21" customHeight="1" spans="1:12">
      <c r="A72" s="12" t="s">
        <v>172</v>
      </c>
      <c r="B72" s="11" t="s">
        <v>113</v>
      </c>
      <c r="C72" s="11">
        <v>1046</v>
      </c>
      <c r="D72" s="11" t="s">
        <v>173</v>
      </c>
      <c r="E72" s="11">
        <f t="shared" si="5"/>
        <v>523000</v>
      </c>
      <c r="F72" s="11">
        <v>0</v>
      </c>
      <c r="G72" s="11">
        <v>0</v>
      </c>
      <c r="H72" s="11">
        <v>14382.5</v>
      </c>
      <c r="I72" s="11">
        <v>14382.5</v>
      </c>
      <c r="J72" s="11">
        <v>23535</v>
      </c>
      <c r="K72" s="15">
        <f t="shared" si="2"/>
        <v>52300</v>
      </c>
      <c r="L72" s="17" t="s">
        <v>39</v>
      </c>
    </row>
    <row r="73" s="2" customFormat="1" ht="21" customHeight="1" spans="1:12">
      <c r="A73" s="14" t="s">
        <v>174</v>
      </c>
      <c r="B73" s="11" t="s">
        <v>138</v>
      </c>
      <c r="C73" s="11">
        <v>3276</v>
      </c>
      <c r="D73" s="11" t="s">
        <v>175</v>
      </c>
      <c r="E73" s="10">
        <f>K73/0.056</f>
        <v>1638000</v>
      </c>
      <c r="F73" s="11">
        <v>36691.2</v>
      </c>
      <c r="G73" s="11">
        <v>22932</v>
      </c>
      <c r="H73" s="11">
        <v>4586.4</v>
      </c>
      <c r="I73" s="11">
        <v>4586.4</v>
      </c>
      <c r="J73" s="11">
        <v>22932</v>
      </c>
      <c r="K73" s="15">
        <f t="shared" si="2"/>
        <v>91728</v>
      </c>
      <c r="L73" s="16" t="s">
        <v>19</v>
      </c>
    </row>
    <row r="74" s="2" customFormat="1" ht="21" customHeight="1" spans="1:12">
      <c r="A74" s="14" t="s">
        <v>174</v>
      </c>
      <c r="B74" s="11" t="s">
        <v>138</v>
      </c>
      <c r="C74" s="11">
        <v>156</v>
      </c>
      <c r="D74" s="11" t="s">
        <v>176</v>
      </c>
      <c r="E74" s="11">
        <f>K74/0.07</f>
        <v>390000</v>
      </c>
      <c r="F74" s="11">
        <v>10920</v>
      </c>
      <c r="G74" s="11">
        <v>6825</v>
      </c>
      <c r="H74" s="11">
        <v>1365</v>
      </c>
      <c r="I74" s="11">
        <v>1365</v>
      </c>
      <c r="J74" s="11">
        <v>6825</v>
      </c>
      <c r="K74" s="15">
        <f t="shared" si="2"/>
        <v>27300</v>
      </c>
      <c r="L74" s="17" t="s">
        <v>21</v>
      </c>
    </row>
    <row r="75" s="2" customFormat="1" ht="21" customHeight="1" spans="1:12">
      <c r="A75" s="14" t="s">
        <v>174</v>
      </c>
      <c r="B75" s="11" t="s">
        <v>138</v>
      </c>
      <c r="C75" s="11">
        <v>3120</v>
      </c>
      <c r="D75" s="11" t="s">
        <v>177</v>
      </c>
      <c r="E75" s="11">
        <f>K75/0.038</f>
        <v>4680000</v>
      </c>
      <c r="F75" s="11">
        <v>71136</v>
      </c>
      <c r="G75" s="11">
        <v>44460</v>
      </c>
      <c r="H75" s="11">
        <v>8892</v>
      </c>
      <c r="I75" s="11">
        <v>8892</v>
      </c>
      <c r="J75" s="11">
        <v>44460</v>
      </c>
      <c r="K75" s="15">
        <f t="shared" si="2"/>
        <v>177840</v>
      </c>
      <c r="L75" s="17" t="s">
        <v>23</v>
      </c>
    </row>
    <row r="76" s="2" customFormat="1" ht="21" customHeight="1" spans="1:12">
      <c r="A76" s="12" t="s">
        <v>178</v>
      </c>
      <c r="B76" s="11" t="s">
        <v>143</v>
      </c>
      <c r="C76" s="11">
        <v>1785</v>
      </c>
      <c r="D76" s="11" t="s">
        <v>179</v>
      </c>
      <c r="E76" s="11">
        <f t="shared" ref="E76:E86" si="6">K76/0.1</f>
        <v>178500</v>
      </c>
      <c r="F76" s="11">
        <v>0</v>
      </c>
      <c r="G76" s="11">
        <v>0</v>
      </c>
      <c r="H76" s="11">
        <v>4908.75</v>
      </c>
      <c r="I76" s="11">
        <v>4908.75</v>
      </c>
      <c r="J76" s="11">
        <v>8032.5</v>
      </c>
      <c r="K76" s="15">
        <f t="shared" si="2"/>
        <v>17850</v>
      </c>
      <c r="L76" s="17" t="s">
        <v>39</v>
      </c>
    </row>
    <row r="77" s="2" customFormat="1" ht="21" customHeight="1" spans="1:12">
      <c r="A77" s="12" t="s">
        <v>180</v>
      </c>
      <c r="B77" s="11" t="s">
        <v>143</v>
      </c>
      <c r="C77" s="11">
        <v>1986</v>
      </c>
      <c r="D77" s="11" t="s">
        <v>181</v>
      </c>
      <c r="E77" s="11">
        <f t="shared" si="6"/>
        <v>993000</v>
      </c>
      <c r="F77" s="11">
        <v>0</v>
      </c>
      <c r="G77" s="11">
        <v>0</v>
      </c>
      <c r="H77" s="11">
        <v>27307.5</v>
      </c>
      <c r="I77" s="11">
        <v>27307.5</v>
      </c>
      <c r="J77" s="11">
        <v>44685</v>
      </c>
      <c r="K77" s="15">
        <f t="shared" si="2"/>
        <v>99300</v>
      </c>
      <c r="L77" s="17" t="s">
        <v>39</v>
      </c>
    </row>
    <row r="78" s="2" customFormat="1" ht="21" customHeight="1" spans="1:12">
      <c r="A78" s="12" t="s">
        <v>182</v>
      </c>
      <c r="B78" s="11" t="s">
        <v>183</v>
      </c>
      <c r="C78" s="11">
        <v>1239</v>
      </c>
      <c r="D78" s="11" t="s">
        <v>184</v>
      </c>
      <c r="E78" s="10">
        <f>K78/0.056</f>
        <v>619500</v>
      </c>
      <c r="F78" s="11">
        <v>13876.8</v>
      </c>
      <c r="G78" s="11">
        <v>8673</v>
      </c>
      <c r="H78" s="11">
        <v>1734.6</v>
      </c>
      <c r="I78" s="11">
        <v>1734.6</v>
      </c>
      <c r="J78" s="11">
        <v>8673</v>
      </c>
      <c r="K78" s="15">
        <f t="shared" si="2"/>
        <v>34692</v>
      </c>
      <c r="L78" s="16" t="s">
        <v>19</v>
      </c>
    </row>
    <row r="79" s="2" customFormat="1" ht="21" customHeight="1" spans="1:12">
      <c r="A79" s="12" t="s">
        <v>182</v>
      </c>
      <c r="B79" s="11" t="s">
        <v>183</v>
      </c>
      <c r="C79" s="11">
        <v>59</v>
      </c>
      <c r="D79" s="11" t="s">
        <v>185</v>
      </c>
      <c r="E79" s="11">
        <f>K79/0.07</f>
        <v>147500</v>
      </c>
      <c r="F79" s="11">
        <v>4130</v>
      </c>
      <c r="G79" s="11">
        <v>2581.25</v>
      </c>
      <c r="H79" s="11">
        <v>516.25</v>
      </c>
      <c r="I79" s="11">
        <v>516.25</v>
      </c>
      <c r="J79" s="11">
        <v>2581.25</v>
      </c>
      <c r="K79" s="15">
        <f t="shared" si="2"/>
        <v>10325</v>
      </c>
      <c r="L79" s="17" t="s">
        <v>21</v>
      </c>
    </row>
    <row r="80" s="2" customFormat="1" ht="21" customHeight="1" spans="1:12">
      <c r="A80" s="12" t="s">
        <v>182</v>
      </c>
      <c r="B80" s="11" t="s">
        <v>183</v>
      </c>
      <c r="C80" s="11">
        <v>1180</v>
      </c>
      <c r="D80" s="11" t="s">
        <v>186</v>
      </c>
      <c r="E80" s="11">
        <f>K80/0.038</f>
        <v>1770000</v>
      </c>
      <c r="F80" s="11">
        <v>26904</v>
      </c>
      <c r="G80" s="11">
        <v>16815</v>
      </c>
      <c r="H80" s="11">
        <v>3363</v>
      </c>
      <c r="I80" s="11">
        <v>3363</v>
      </c>
      <c r="J80" s="11">
        <v>16815</v>
      </c>
      <c r="K80" s="15">
        <f t="shared" si="2"/>
        <v>67260</v>
      </c>
      <c r="L80" s="17" t="s">
        <v>23</v>
      </c>
    </row>
    <row r="81" s="2" customFormat="1" ht="21" customHeight="1" spans="1:12">
      <c r="A81" s="12" t="s">
        <v>187</v>
      </c>
      <c r="B81" s="11" t="s">
        <v>188</v>
      </c>
      <c r="C81" s="11">
        <v>1805</v>
      </c>
      <c r="D81" s="11" t="s">
        <v>189</v>
      </c>
      <c r="E81" s="11">
        <f t="shared" si="6"/>
        <v>180500</v>
      </c>
      <c r="F81" s="11">
        <v>0</v>
      </c>
      <c r="G81" s="11">
        <v>0</v>
      </c>
      <c r="H81" s="11">
        <v>4963.75</v>
      </c>
      <c r="I81" s="11">
        <v>4963.75</v>
      </c>
      <c r="J81" s="11">
        <v>8122.5</v>
      </c>
      <c r="K81" s="15">
        <f t="shared" ref="K81:K117" si="7">SUM(F81:J81)</f>
        <v>18050</v>
      </c>
      <c r="L81" s="17" t="s">
        <v>39</v>
      </c>
    </row>
    <row r="82" s="2" customFormat="1" ht="21" customHeight="1" spans="1:12">
      <c r="A82" s="12" t="s">
        <v>187</v>
      </c>
      <c r="B82" s="11" t="s">
        <v>188</v>
      </c>
      <c r="C82" s="11">
        <v>1973</v>
      </c>
      <c r="D82" s="11" t="s">
        <v>190</v>
      </c>
      <c r="E82" s="11">
        <f t="shared" si="6"/>
        <v>197300</v>
      </c>
      <c r="F82" s="11">
        <v>0</v>
      </c>
      <c r="G82" s="11">
        <v>0</v>
      </c>
      <c r="H82" s="11">
        <v>5425.75</v>
      </c>
      <c r="I82" s="11">
        <v>5425.75</v>
      </c>
      <c r="J82" s="11">
        <v>8878.5</v>
      </c>
      <c r="K82" s="15">
        <f t="shared" si="7"/>
        <v>19730</v>
      </c>
      <c r="L82" s="17" t="s">
        <v>39</v>
      </c>
    </row>
    <row r="83" s="2" customFormat="1" ht="21" customHeight="1" spans="1:12">
      <c r="A83" s="14" t="s">
        <v>191</v>
      </c>
      <c r="B83" s="11" t="s">
        <v>159</v>
      </c>
      <c r="C83" s="11">
        <v>1753</v>
      </c>
      <c r="D83" s="11" t="s">
        <v>192</v>
      </c>
      <c r="E83" s="11">
        <f t="shared" si="6"/>
        <v>175300</v>
      </c>
      <c r="F83" s="11">
        <v>0</v>
      </c>
      <c r="G83" s="11">
        <v>0</v>
      </c>
      <c r="H83" s="11">
        <v>4820.75</v>
      </c>
      <c r="I83" s="11">
        <v>4820.75</v>
      </c>
      <c r="J83" s="11">
        <v>7888.5</v>
      </c>
      <c r="K83" s="15">
        <f t="shared" si="7"/>
        <v>17530</v>
      </c>
      <c r="L83" s="17" t="s">
        <v>39</v>
      </c>
    </row>
    <row r="84" s="2" customFormat="1" ht="21" customHeight="1" spans="1:12">
      <c r="A84" s="10" t="s">
        <v>193</v>
      </c>
      <c r="B84" s="10" t="s">
        <v>194</v>
      </c>
      <c r="C84" s="10">
        <v>2505</v>
      </c>
      <c r="D84" s="10" t="s">
        <v>195</v>
      </c>
      <c r="E84" s="10">
        <f t="shared" si="6"/>
        <v>1252500</v>
      </c>
      <c r="F84" s="10">
        <v>0</v>
      </c>
      <c r="G84" s="10">
        <v>0</v>
      </c>
      <c r="H84" s="10">
        <v>34443.75</v>
      </c>
      <c r="I84" s="10">
        <v>34443.75</v>
      </c>
      <c r="J84" s="10">
        <v>56362.5</v>
      </c>
      <c r="K84" s="15">
        <f t="shared" si="7"/>
        <v>125250</v>
      </c>
      <c r="L84" s="16" t="s">
        <v>39</v>
      </c>
    </row>
    <row r="85" s="2" customFormat="1" ht="21" customHeight="1" spans="1:12">
      <c r="A85" s="10" t="s">
        <v>196</v>
      </c>
      <c r="B85" s="11" t="s">
        <v>194</v>
      </c>
      <c r="C85" s="11">
        <v>8305</v>
      </c>
      <c r="D85" s="11" t="s">
        <v>197</v>
      </c>
      <c r="E85" s="10">
        <f t="shared" si="6"/>
        <v>4152500</v>
      </c>
      <c r="F85" s="11">
        <v>0</v>
      </c>
      <c r="G85" s="11">
        <v>0</v>
      </c>
      <c r="H85" s="11">
        <v>114193.75</v>
      </c>
      <c r="I85" s="11">
        <v>114193.75</v>
      </c>
      <c r="J85" s="11">
        <v>186862.5</v>
      </c>
      <c r="K85" s="15">
        <f t="shared" si="7"/>
        <v>415250</v>
      </c>
      <c r="L85" s="16" t="s">
        <v>39</v>
      </c>
    </row>
    <row r="86" s="2" customFormat="1" ht="21" customHeight="1" spans="1:12">
      <c r="A86" s="10" t="s">
        <v>198</v>
      </c>
      <c r="B86" s="11" t="s">
        <v>199</v>
      </c>
      <c r="C86" s="11">
        <v>5505</v>
      </c>
      <c r="D86" s="11" t="s">
        <v>200</v>
      </c>
      <c r="E86" s="10">
        <f t="shared" si="6"/>
        <v>2752500</v>
      </c>
      <c r="F86" s="11">
        <v>0</v>
      </c>
      <c r="G86" s="11">
        <v>0</v>
      </c>
      <c r="H86" s="11">
        <v>75693.75</v>
      </c>
      <c r="I86" s="11">
        <v>75693.75</v>
      </c>
      <c r="J86" s="11">
        <v>123862.5</v>
      </c>
      <c r="K86" s="15">
        <f t="shared" si="7"/>
        <v>275250</v>
      </c>
      <c r="L86" s="16" t="s">
        <v>39</v>
      </c>
    </row>
    <row r="87" s="2" customFormat="1" ht="21" customHeight="1" spans="1:12">
      <c r="A87" s="10" t="s">
        <v>201</v>
      </c>
      <c r="B87" s="11" t="s">
        <v>202</v>
      </c>
      <c r="C87" s="11">
        <v>153</v>
      </c>
      <c r="D87" s="11" t="s">
        <v>203</v>
      </c>
      <c r="E87" s="10">
        <f>K87/0.07</f>
        <v>382500</v>
      </c>
      <c r="F87" s="11">
        <v>10710</v>
      </c>
      <c r="G87" s="11">
        <v>6693.75</v>
      </c>
      <c r="H87" s="11">
        <v>1338.75</v>
      </c>
      <c r="I87" s="11">
        <v>1338.75</v>
      </c>
      <c r="J87" s="11">
        <v>6693.75</v>
      </c>
      <c r="K87" s="15">
        <f t="shared" si="7"/>
        <v>26775</v>
      </c>
      <c r="L87" s="17" t="s">
        <v>21</v>
      </c>
    </row>
    <row r="88" s="2" customFormat="1" ht="21" customHeight="1" spans="1:12">
      <c r="A88" s="12" t="s">
        <v>204</v>
      </c>
      <c r="B88" s="11" t="s">
        <v>205</v>
      </c>
      <c r="C88" s="11">
        <v>9030</v>
      </c>
      <c r="D88" s="11" t="s">
        <v>206</v>
      </c>
      <c r="E88" s="10">
        <f>K88/0.1</f>
        <v>4515000</v>
      </c>
      <c r="F88" s="11">
        <v>0</v>
      </c>
      <c r="G88" s="11">
        <v>0</v>
      </c>
      <c r="H88" s="11">
        <v>124162.5</v>
      </c>
      <c r="I88" s="11">
        <v>124162.5</v>
      </c>
      <c r="J88" s="11">
        <v>203175</v>
      </c>
      <c r="K88" s="15">
        <f t="shared" si="7"/>
        <v>451500</v>
      </c>
      <c r="L88" s="16" t="s">
        <v>39</v>
      </c>
    </row>
    <row r="89" s="2" customFormat="1" ht="21" customHeight="1" spans="1:12">
      <c r="A89" s="10" t="s">
        <v>207</v>
      </c>
      <c r="B89" s="10" t="s">
        <v>208</v>
      </c>
      <c r="C89" s="10">
        <v>120</v>
      </c>
      <c r="D89" s="10" t="s">
        <v>209</v>
      </c>
      <c r="E89" s="10">
        <f t="shared" ref="E89:E92" si="8">K89/0.12</f>
        <v>360000</v>
      </c>
      <c r="F89" s="10">
        <v>0</v>
      </c>
      <c r="G89" s="10">
        <v>17280</v>
      </c>
      <c r="H89" s="10">
        <v>4320</v>
      </c>
      <c r="I89" s="10">
        <v>4320</v>
      </c>
      <c r="J89" s="10">
        <v>17280</v>
      </c>
      <c r="K89" s="15">
        <f t="shared" si="7"/>
        <v>43200</v>
      </c>
      <c r="L89" s="16" t="s">
        <v>111</v>
      </c>
    </row>
    <row r="90" s="2" customFormat="1" ht="21" customHeight="1" spans="1:12">
      <c r="A90" s="13" t="s">
        <v>210</v>
      </c>
      <c r="B90" s="11" t="s">
        <v>208</v>
      </c>
      <c r="C90" s="11">
        <v>92</v>
      </c>
      <c r="D90" s="11" t="s">
        <v>211</v>
      </c>
      <c r="E90" s="10">
        <f t="shared" si="8"/>
        <v>276000</v>
      </c>
      <c r="F90" s="11">
        <v>0</v>
      </c>
      <c r="G90" s="11">
        <v>13248</v>
      </c>
      <c r="H90" s="11">
        <v>3312</v>
      </c>
      <c r="I90" s="11">
        <v>3312</v>
      </c>
      <c r="J90" s="11">
        <v>13248</v>
      </c>
      <c r="K90" s="15">
        <f t="shared" si="7"/>
        <v>33120</v>
      </c>
      <c r="L90" s="16" t="s">
        <v>111</v>
      </c>
    </row>
    <row r="91" s="2" customFormat="1" ht="21" customHeight="1" spans="1:12">
      <c r="A91" s="10" t="s">
        <v>212</v>
      </c>
      <c r="B91" s="11" t="s">
        <v>208</v>
      </c>
      <c r="C91" s="11">
        <v>1059</v>
      </c>
      <c r="D91" s="11" t="s">
        <v>213</v>
      </c>
      <c r="E91" s="10">
        <f t="shared" si="8"/>
        <v>3177000</v>
      </c>
      <c r="F91" s="11">
        <v>0</v>
      </c>
      <c r="G91" s="11">
        <v>152496</v>
      </c>
      <c r="H91" s="11">
        <v>38124</v>
      </c>
      <c r="I91" s="11">
        <v>38124</v>
      </c>
      <c r="J91" s="11">
        <v>152496</v>
      </c>
      <c r="K91" s="15">
        <f t="shared" si="7"/>
        <v>381240</v>
      </c>
      <c r="L91" s="16" t="s">
        <v>111</v>
      </c>
    </row>
    <row r="92" s="2" customFormat="1" ht="21" customHeight="1" spans="1:12">
      <c r="A92" s="10" t="s">
        <v>214</v>
      </c>
      <c r="B92" s="11" t="s">
        <v>215</v>
      </c>
      <c r="C92" s="11">
        <v>600</v>
      </c>
      <c r="D92" s="11" t="s">
        <v>216</v>
      </c>
      <c r="E92" s="10">
        <f t="shared" si="8"/>
        <v>1800000</v>
      </c>
      <c r="F92" s="11">
        <v>0</v>
      </c>
      <c r="G92" s="11">
        <v>86400</v>
      </c>
      <c r="H92" s="11">
        <v>21600</v>
      </c>
      <c r="I92" s="11">
        <v>21600</v>
      </c>
      <c r="J92" s="11">
        <v>86400</v>
      </c>
      <c r="K92" s="15">
        <f t="shared" si="7"/>
        <v>216000</v>
      </c>
      <c r="L92" s="16" t="s">
        <v>111</v>
      </c>
    </row>
    <row r="93" s="2" customFormat="1" ht="21" customHeight="1" spans="1:12">
      <c r="A93" s="12" t="s">
        <v>217</v>
      </c>
      <c r="B93" s="11" t="s">
        <v>215</v>
      </c>
      <c r="C93" s="11">
        <v>1560</v>
      </c>
      <c r="D93" s="11" t="s">
        <v>218</v>
      </c>
      <c r="E93" s="11">
        <f>K93/0.1</f>
        <v>156000</v>
      </c>
      <c r="F93" s="11">
        <v>0</v>
      </c>
      <c r="G93" s="11">
        <v>0</v>
      </c>
      <c r="H93" s="11">
        <v>4290</v>
      </c>
      <c r="I93" s="11">
        <v>4290</v>
      </c>
      <c r="J93" s="11">
        <v>7020</v>
      </c>
      <c r="K93" s="15">
        <f t="shared" si="7"/>
        <v>15600</v>
      </c>
      <c r="L93" s="17" t="s">
        <v>39</v>
      </c>
    </row>
    <row r="94" s="2" customFormat="1" ht="21" customHeight="1" spans="1:12">
      <c r="A94" s="10" t="s">
        <v>219</v>
      </c>
      <c r="B94" s="10" t="s">
        <v>220</v>
      </c>
      <c r="C94" s="10">
        <v>4032</v>
      </c>
      <c r="D94" s="10" t="s">
        <v>221</v>
      </c>
      <c r="E94" s="10">
        <f>K94/0.056</f>
        <v>2016000</v>
      </c>
      <c r="F94" s="10">
        <v>45158.4</v>
      </c>
      <c r="G94" s="10">
        <v>28224</v>
      </c>
      <c r="H94" s="10">
        <v>5644.8</v>
      </c>
      <c r="I94" s="10">
        <v>5644.8</v>
      </c>
      <c r="J94" s="10">
        <v>28224</v>
      </c>
      <c r="K94" s="15">
        <f t="shared" si="7"/>
        <v>112896</v>
      </c>
      <c r="L94" s="16" t="s">
        <v>19</v>
      </c>
    </row>
    <row r="95" s="2" customFormat="1" ht="21" customHeight="1" spans="1:12">
      <c r="A95" s="10" t="s">
        <v>219</v>
      </c>
      <c r="B95" s="11" t="s">
        <v>220</v>
      </c>
      <c r="C95" s="11">
        <v>192</v>
      </c>
      <c r="D95" s="11" t="s">
        <v>222</v>
      </c>
      <c r="E95" s="10">
        <f>K95/0.07</f>
        <v>480000</v>
      </c>
      <c r="F95" s="11">
        <v>13440</v>
      </c>
      <c r="G95" s="11">
        <v>8400</v>
      </c>
      <c r="H95" s="11">
        <v>1680</v>
      </c>
      <c r="I95" s="11">
        <v>1680</v>
      </c>
      <c r="J95" s="11">
        <v>8400</v>
      </c>
      <c r="K95" s="15">
        <f t="shared" si="7"/>
        <v>33600</v>
      </c>
      <c r="L95" s="16" t="s">
        <v>21</v>
      </c>
    </row>
    <row r="96" s="2" customFormat="1" ht="21" customHeight="1" spans="1:12">
      <c r="A96" s="10" t="s">
        <v>219</v>
      </c>
      <c r="B96" s="11" t="s">
        <v>220</v>
      </c>
      <c r="C96" s="11">
        <v>3840</v>
      </c>
      <c r="D96" s="11" t="s">
        <v>223</v>
      </c>
      <c r="E96" s="10">
        <f>K96/0.038</f>
        <v>5760000</v>
      </c>
      <c r="F96" s="11">
        <v>87552</v>
      </c>
      <c r="G96" s="11">
        <v>54720</v>
      </c>
      <c r="H96" s="11">
        <v>10944</v>
      </c>
      <c r="I96" s="11">
        <v>10944</v>
      </c>
      <c r="J96" s="11">
        <v>54720</v>
      </c>
      <c r="K96" s="15">
        <f t="shared" si="7"/>
        <v>218880</v>
      </c>
      <c r="L96" s="16" t="s">
        <v>23</v>
      </c>
    </row>
    <row r="97" s="2" customFormat="1" ht="21" customHeight="1" spans="1:12">
      <c r="A97" s="8" t="s">
        <v>224</v>
      </c>
      <c r="B97" s="8" t="s">
        <v>225</v>
      </c>
      <c r="C97" s="10">
        <v>330</v>
      </c>
      <c r="D97" s="10" t="s">
        <v>226</v>
      </c>
      <c r="E97" s="10">
        <f t="shared" ref="E97:E99" si="9">K97/0.12</f>
        <v>990000</v>
      </c>
      <c r="F97" s="10">
        <v>0</v>
      </c>
      <c r="G97" s="10">
        <v>47520</v>
      </c>
      <c r="H97" s="10">
        <v>11880</v>
      </c>
      <c r="I97" s="10">
        <v>11880</v>
      </c>
      <c r="J97" s="10">
        <v>47520</v>
      </c>
      <c r="K97" s="15">
        <f t="shared" si="7"/>
        <v>118800</v>
      </c>
      <c r="L97" s="18" t="s">
        <v>111</v>
      </c>
    </row>
    <row r="98" s="2" customFormat="1" ht="21" customHeight="1" spans="1:12">
      <c r="A98" s="8" t="s">
        <v>227</v>
      </c>
      <c r="B98" s="8" t="s">
        <v>228</v>
      </c>
      <c r="C98" s="10">
        <v>457</v>
      </c>
      <c r="D98" s="10" t="s">
        <v>229</v>
      </c>
      <c r="E98" s="10">
        <f t="shared" si="9"/>
        <v>1371000</v>
      </c>
      <c r="F98" s="10">
        <v>0</v>
      </c>
      <c r="G98" s="10">
        <v>65808</v>
      </c>
      <c r="H98" s="10">
        <v>16452</v>
      </c>
      <c r="I98" s="10">
        <v>16452</v>
      </c>
      <c r="J98" s="10">
        <v>65808</v>
      </c>
      <c r="K98" s="15">
        <f t="shared" si="7"/>
        <v>164520</v>
      </c>
      <c r="L98" s="18" t="s">
        <v>111</v>
      </c>
    </row>
    <row r="99" s="2" customFormat="1" ht="21" customHeight="1" spans="1:12">
      <c r="A99" s="8" t="s">
        <v>230</v>
      </c>
      <c r="B99" s="8" t="s">
        <v>231</v>
      </c>
      <c r="C99" s="10">
        <v>335</v>
      </c>
      <c r="D99" s="10" t="s">
        <v>232</v>
      </c>
      <c r="E99" s="10">
        <f t="shared" si="9"/>
        <v>1005000</v>
      </c>
      <c r="F99" s="10">
        <v>0</v>
      </c>
      <c r="G99" s="10">
        <v>48240</v>
      </c>
      <c r="H99" s="10">
        <v>12060</v>
      </c>
      <c r="I99" s="10">
        <v>12060</v>
      </c>
      <c r="J99" s="10">
        <v>48240</v>
      </c>
      <c r="K99" s="15">
        <f t="shared" si="7"/>
        <v>120600</v>
      </c>
      <c r="L99" s="18" t="s">
        <v>111</v>
      </c>
    </row>
    <row r="100" s="2" customFormat="1" ht="21" customHeight="1" spans="1:12">
      <c r="A100" s="10" t="s">
        <v>233</v>
      </c>
      <c r="B100" s="10" t="s">
        <v>234</v>
      </c>
      <c r="C100" s="10">
        <v>2586</v>
      </c>
      <c r="D100" s="10" t="s">
        <v>235</v>
      </c>
      <c r="E100" s="10">
        <f t="shared" ref="E100:E109" si="10">K100/0.1</f>
        <v>258600</v>
      </c>
      <c r="F100" s="10">
        <v>0</v>
      </c>
      <c r="G100" s="10">
        <v>0</v>
      </c>
      <c r="H100" s="10">
        <v>7111.5</v>
      </c>
      <c r="I100" s="10">
        <v>7111.5</v>
      </c>
      <c r="J100" s="10">
        <v>11637</v>
      </c>
      <c r="K100" s="15">
        <f t="shared" si="7"/>
        <v>25860</v>
      </c>
      <c r="L100" s="16" t="s">
        <v>39</v>
      </c>
    </row>
    <row r="101" s="2" customFormat="1" ht="21" customHeight="1" spans="1:12">
      <c r="A101" s="14" t="s">
        <v>236</v>
      </c>
      <c r="B101" s="11" t="s">
        <v>237</v>
      </c>
      <c r="C101" s="11">
        <v>2834</v>
      </c>
      <c r="D101" s="11" t="s">
        <v>238</v>
      </c>
      <c r="E101" s="10">
        <f t="shared" si="10"/>
        <v>1417000</v>
      </c>
      <c r="F101" s="11">
        <v>0</v>
      </c>
      <c r="G101" s="11">
        <v>0</v>
      </c>
      <c r="H101" s="11">
        <v>38967.5</v>
      </c>
      <c r="I101" s="11">
        <v>38967.5</v>
      </c>
      <c r="J101" s="11">
        <v>63765</v>
      </c>
      <c r="K101" s="15">
        <f t="shared" si="7"/>
        <v>141700</v>
      </c>
      <c r="L101" s="16" t="s">
        <v>39</v>
      </c>
    </row>
    <row r="102" s="2" customFormat="1" ht="21" customHeight="1" spans="1:12">
      <c r="A102" s="12" t="s">
        <v>239</v>
      </c>
      <c r="B102" s="11" t="s">
        <v>225</v>
      </c>
      <c r="C102" s="11">
        <v>2046</v>
      </c>
      <c r="D102" s="11" t="s">
        <v>240</v>
      </c>
      <c r="E102" s="10">
        <f t="shared" si="10"/>
        <v>204600</v>
      </c>
      <c r="F102" s="11">
        <v>0</v>
      </c>
      <c r="G102" s="11">
        <v>0</v>
      </c>
      <c r="H102" s="11">
        <v>5626.5</v>
      </c>
      <c r="I102" s="11">
        <v>5626.5</v>
      </c>
      <c r="J102" s="11">
        <v>9207</v>
      </c>
      <c r="K102" s="15">
        <f t="shared" si="7"/>
        <v>20460</v>
      </c>
      <c r="L102" s="16" t="s">
        <v>39</v>
      </c>
    </row>
    <row r="103" s="2" customFormat="1" ht="21" customHeight="1" spans="1:12">
      <c r="A103" s="12" t="s">
        <v>239</v>
      </c>
      <c r="B103" s="11" t="s">
        <v>225</v>
      </c>
      <c r="C103" s="11">
        <v>1758</v>
      </c>
      <c r="D103" s="11" t="s">
        <v>241</v>
      </c>
      <c r="E103" s="10">
        <f t="shared" si="10"/>
        <v>175800</v>
      </c>
      <c r="F103" s="11">
        <v>0</v>
      </c>
      <c r="G103" s="11">
        <v>0</v>
      </c>
      <c r="H103" s="11">
        <v>4834.5</v>
      </c>
      <c r="I103" s="11">
        <v>4834.5</v>
      </c>
      <c r="J103" s="11">
        <v>7911</v>
      </c>
      <c r="K103" s="15">
        <f t="shared" si="7"/>
        <v>17580</v>
      </c>
      <c r="L103" s="16" t="s">
        <v>39</v>
      </c>
    </row>
    <row r="104" s="2" customFormat="1" ht="21" customHeight="1" spans="1:12">
      <c r="A104" s="12" t="s">
        <v>239</v>
      </c>
      <c r="B104" s="11" t="s">
        <v>225</v>
      </c>
      <c r="C104" s="11">
        <v>1605</v>
      </c>
      <c r="D104" s="11" t="s">
        <v>242</v>
      </c>
      <c r="E104" s="10">
        <f t="shared" si="10"/>
        <v>160500</v>
      </c>
      <c r="F104" s="11">
        <v>0</v>
      </c>
      <c r="G104" s="11">
        <v>0</v>
      </c>
      <c r="H104" s="11">
        <v>4413.75</v>
      </c>
      <c r="I104" s="11">
        <v>4413.75</v>
      </c>
      <c r="J104" s="11">
        <v>7222.5</v>
      </c>
      <c r="K104" s="15">
        <f t="shared" si="7"/>
        <v>16050</v>
      </c>
      <c r="L104" s="16" t="s">
        <v>39</v>
      </c>
    </row>
    <row r="105" s="2" customFormat="1" ht="21" customHeight="1" spans="1:12">
      <c r="A105" s="12" t="s">
        <v>239</v>
      </c>
      <c r="B105" s="11" t="s">
        <v>225</v>
      </c>
      <c r="C105" s="11">
        <v>2268</v>
      </c>
      <c r="D105" s="11" t="s">
        <v>243</v>
      </c>
      <c r="E105" s="10">
        <f t="shared" si="10"/>
        <v>226800</v>
      </c>
      <c r="F105" s="11">
        <v>0</v>
      </c>
      <c r="G105" s="11">
        <v>0</v>
      </c>
      <c r="H105" s="11">
        <v>6237</v>
      </c>
      <c r="I105" s="11">
        <v>6237</v>
      </c>
      <c r="J105" s="11">
        <v>10206</v>
      </c>
      <c r="K105" s="15">
        <f t="shared" si="7"/>
        <v>22680</v>
      </c>
      <c r="L105" s="16" t="s">
        <v>39</v>
      </c>
    </row>
    <row r="106" s="2" customFormat="1" ht="21" customHeight="1" spans="1:12">
      <c r="A106" s="12" t="s">
        <v>239</v>
      </c>
      <c r="B106" s="11" t="s">
        <v>225</v>
      </c>
      <c r="C106" s="11">
        <v>2015</v>
      </c>
      <c r="D106" s="11" t="s">
        <v>244</v>
      </c>
      <c r="E106" s="10">
        <f t="shared" si="10"/>
        <v>201500</v>
      </c>
      <c r="F106" s="11">
        <v>0</v>
      </c>
      <c r="G106" s="11">
        <v>0</v>
      </c>
      <c r="H106" s="11">
        <v>5541.25</v>
      </c>
      <c r="I106" s="11">
        <v>5541.25</v>
      </c>
      <c r="J106" s="11">
        <v>9067.5</v>
      </c>
      <c r="K106" s="15">
        <f t="shared" si="7"/>
        <v>20150</v>
      </c>
      <c r="L106" s="16" t="s">
        <v>39</v>
      </c>
    </row>
    <row r="107" s="2" customFormat="1" ht="21" customHeight="1" spans="1:12">
      <c r="A107" s="12" t="s">
        <v>239</v>
      </c>
      <c r="B107" s="11" t="s">
        <v>225</v>
      </c>
      <c r="C107" s="11">
        <v>1005</v>
      </c>
      <c r="D107" s="11" t="s">
        <v>245</v>
      </c>
      <c r="E107" s="10">
        <f t="shared" si="10"/>
        <v>100500</v>
      </c>
      <c r="F107" s="11">
        <v>0</v>
      </c>
      <c r="G107" s="11">
        <v>0</v>
      </c>
      <c r="H107" s="11">
        <v>2763.75</v>
      </c>
      <c r="I107" s="11">
        <v>2763.75</v>
      </c>
      <c r="J107" s="11">
        <v>4522.5</v>
      </c>
      <c r="K107" s="15">
        <f t="shared" si="7"/>
        <v>10050</v>
      </c>
      <c r="L107" s="16" t="s">
        <v>39</v>
      </c>
    </row>
    <row r="108" s="2" customFormat="1" ht="21" customHeight="1" spans="1:12">
      <c r="A108" s="12" t="s">
        <v>239</v>
      </c>
      <c r="B108" s="11" t="s">
        <v>225</v>
      </c>
      <c r="C108" s="11">
        <v>2032</v>
      </c>
      <c r="D108" s="11" t="s">
        <v>246</v>
      </c>
      <c r="E108" s="10">
        <f t="shared" si="10"/>
        <v>203200</v>
      </c>
      <c r="F108" s="11">
        <v>0</v>
      </c>
      <c r="G108" s="11">
        <v>0</v>
      </c>
      <c r="H108" s="11">
        <v>5588</v>
      </c>
      <c r="I108" s="11">
        <v>5588</v>
      </c>
      <c r="J108" s="11">
        <v>9144</v>
      </c>
      <c r="K108" s="15">
        <f t="shared" si="7"/>
        <v>20320</v>
      </c>
      <c r="L108" s="16" t="s">
        <v>39</v>
      </c>
    </row>
    <row r="109" s="2" customFormat="1" ht="21" customHeight="1" spans="1:12">
      <c r="A109" s="12" t="s">
        <v>247</v>
      </c>
      <c r="B109" s="11" t="s">
        <v>225</v>
      </c>
      <c r="C109" s="11">
        <v>4985</v>
      </c>
      <c r="D109" s="11" t="s">
        <v>248</v>
      </c>
      <c r="E109" s="10">
        <f t="shared" si="10"/>
        <v>2492500</v>
      </c>
      <c r="F109" s="11">
        <v>0</v>
      </c>
      <c r="G109" s="11">
        <v>0</v>
      </c>
      <c r="H109" s="11">
        <v>68543.75</v>
      </c>
      <c r="I109" s="11">
        <v>68543.75</v>
      </c>
      <c r="J109" s="11">
        <v>112162.5</v>
      </c>
      <c r="K109" s="15">
        <f t="shared" si="7"/>
        <v>249250</v>
      </c>
      <c r="L109" s="16" t="s">
        <v>39</v>
      </c>
    </row>
    <row r="110" s="2" customFormat="1" ht="21" customHeight="1" spans="1:12">
      <c r="A110" s="12" t="s">
        <v>249</v>
      </c>
      <c r="B110" s="11" t="s">
        <v>250</v>
      </c>
      <c r="C110" s="11">
        <v>4116</v>
      </c>
      <c r="D110" s="11" t="s">
        <v>251</v>
      </c>
      <c r="E110" s="11">
        <f>K110/0.056</f>
        <v>2058000</v>
      </c>
      <c r="F110" s="11">
        <v>46099.2</v>
      </c>
      <c r="G110" s="11">
        <v>28812</v>
      </c>
      <c r="H110" s="11">
        <v>5762.4</v>
      </c>
      <c r="I110" s="11">
        <v>5762.4</v>
      </c>
      <c r="J110" s="11">
        <v>28812</v>
      </c>
      <c r="K110" s="15">
        <f t="shared" si="7"/>
        <v>115248</v>
      </c>
      <c r="L110" s="16" t="s">
        <v>19</v>
      </c>
    </row>
    <row r="111" s="2" customFormat="1" ht="21" customHeight="1" spans="1:12">
      <c r="A111" s="12" t="s">
        <v>252</v>
      </c>
      <c r="B111" s="11" t="s">
        <v>250</v>
      </c>
      <c r="C111" s="11">
        <v>32172</v>
      </c>
      <c r="D111" s="11" t="s">
        <v>253</v>
      </c>
      <c r="E111" s="11">
        <f>K111/0.056</f>
        <v>16086000</v>
      </c>
      <c r="F111" s="11">
        <v>360326.4</v>
      </c>
      <c r="G111" s="11">
        <v>225204</v>
      </c>
      <c r="H111" s="11">
        <v>45040.8</v>
      </c>
      <c r="I111" s="11">
        <v>45040.8</v>
      </c>
      <c r="J111" s="11">
        <v>225204</v>
      </c>
      <c r="K111" s="15">
        <f t="shared" si="7"/>
        <v>900816</v>
      </c>
      <c r="L111" s="16" t="s">
        <v>19</v>
      </c>
    </row>
    <row r="112" s="2" customFormat="1" ht="21" customHeight="1" spans="1:12">
      <c r="A112" s="12" t="s">
        <v>249</v>
      </c>
      <c r="B112" s="11" t="s">
        <v>250</v>
      </c>
      <c r="C112" s="11">
        <v>196</v>
      </c>
      <c r="D112" s="11" t="s">
        <v>254</v>
      </c>
      <c r="E112" s="11">
        <f>K112/0.07</f>
        <v>490000</v>
      </c>
      <c r="F112" s="11">
        <v>13720</v>
      </c>
      <c r="G112" s="11">
        <v>8575</v>
      </c>
      <c r="H112" s="11">
        <v>1715</v>
      </c>
      <c r="I112" s="11">
        <v>1715</v>
      </c>
      <c r="J112" s="11">
        <v>8575</v>
      </c>
      <c r="K112" s="15">
        <f t="shared" si="7"/>
        <v>34300</v>
      </c>
      <c r="L112" s="16" t="s">
        <v>21</v>
      </c>
    </row>
    <row r="113" s="2" customFormat="1" ht="21" customHeight="1" spans="1:12">
      <c r="A113" s="12" t="s">
        <v>252</v>
      </c>
      <c r="B113" s="11" t="s">
        <v>250</v>
      </c>
      <c r="C113" s="11">
        <v>1532</v>
      </c>
      <c r="D113" s="11" t="s">
        <v>255</v>
      </c>
      <c r="E113" s="11">
        <f>K113/0.07</f>
        <v>3830000</v>
      </c>
      <c r="F113" s="11">
        <v>107240</v>
      </c>
      <c r="G113" s="11">
        <v>67025</v>
      </c>
      <c r="H113" s="11">
        <v>13405</v>
      </c>
      <c r="I113" s="11">
        <v>13405</v>
      </c>
      <c r="J113" s="11">
        <v>67025</v>
      </c>
      <c r="K113" s="15">
        <f t="shared" si="7"/>
        <v>268100</v>
      </c>
      <c r="L113" s="16" t="s">
        <v>21</v>
      </c>
    </row>
    <row r="114" s="2" customFormat="1" ht="21" customHeight="1" spans="1:12">
      <c r="A114" s="12" t="s">
        <v>249</v>
      </c>
      <c r="B114" s="11" t="s">
        <v>250</v>
      </c>
      <c r="C114" s="11">
        <v>3920</v>
      </c>
      <c r="D114" s="11" t="s">
        <v>256</v>
      </c>
      <c r="E114" s="11">
        <f>K114/0.038</f>
        <v>5880000</v>
      </c>
      <c r="F114" s="11">
        <v>89376</v>
      </c>
      <c r="G114" s="11">
        <v>55860</v>
      </c>
      <c r="H114" s="11">
        <v>11172</v>
      </c>
      <c r="I114" s="11">
        <v>11172</v>
      </c>
      <c r="J114" s="11">
        <v>55860</v>
      </c>
      <c r="K114" s="15">
        <f t="shared" si="7"/>
        <v>223440</v>
      </c>
      <c r="L114" s="17" t="s">
        <v>23</v>
      </c>
    </row>
    <row r="115" s="2" customFormat="1" ht="21" customHeight="1" spans="1:12">
      <c r="A115" s="12" t="s">
        <v>252</v>
      </c>
      <c r="B115" s="11" t="s">
        <v>250</v>
      </c>
      <c r="C115" s="11">
        <v>30640</v>
      </c>
      <c r="D115" s="11" t="s">
        <v>257</v>
      </c>
      <c r="E115" s="11">
        <f>K115/0.038</f>
        <v>45960000</v>
      </c>
      <c r="F115" s="11">
        <v>698592</v>
      </c>
      <c r="G115" s="11">
        <v>436620</v>
      </c>
      <c r="H115" s="11">
        <v>87324</v>
      </c>
      <c r="I115" s="11">
        <v>87324</v>
      </c>
      <c r="J115" s="11">
        <v>436620</v>
      </c>
      <c r="K115" s="15">
        <f t="shared" si="7"/>
        <v>1746480</v>
      </c>
      <c r="L115" s="17" t="s">
        <v>23</v>
      </c>
    </row>
    <row r="116" s="2" customFormat="1" ht="21" customHeight="1" spans="1:12">
      <c r="A116" s="12" t="s">
        <v>258</v>
      </c>
      <c r="B116" s="11" t="s">
        <v>259</v>
      </c>
      <c r="C116" s="11">
        <v>2842</v>
      </c>
      <c r="D116" s="11" t="s">
        <v>260</v>
      </c>
      <c r="E116" s="11">
        <f>K116/0.1</f>
        <v>1421000</v>
      </c>
      <c r="F116" s="11">
        <v>0</v>
      </c>
      <c r="G116" s="11">
        <v>0</v>
      </c>
      <c r="H116" s="11">
        <v>39077.5</v>
      </c>
      <c r="I116" s="11">
        <v>39077.5</v>
      </c>
      <c r="J116" s="11">
        <v>63945</v>
      </c>
      <c r="K116" s="15">
        <f t="shared" si="7"/>
        <v>142100</v>
      </c>
      <c r="L116" s="17" t="s">
        <v>39</v>
      </c>
    </row>
    <row r="117" s="2" customFormat="1" ht="21" customHeight="1" spans="1:12">
      <c r="A117" s="14" t="s">
        <v>261</v>
      </c>
      <c r="B117" s="11" t="s">
        <v>262</v>
      </c>
      <c r="C117" s="11">
        <v>4356</v>
      </c>
      <c r="D117" s="11" t="s">
        <v>263</v>
      </c>
      <c r="E117" s="11">
        <f>K117/0.1</f>
        <v>2178000</v>
      </c>
      <c r="F117" s="11">
        <v>0</v>
      </c>
      <c r="G117" s="11">
        <v>0</v>
      </c>
      <c r="H117" s="11">
        <v>59895</v>
      </c>
      <c r="I117" s="11">
        <v>59895</v>
      </c>
      <c r="J117" s="11">
        <v>98010</v>
      </c>
      <c r="K117" s="15">
        <f t="shared" si="7"/>
        <v>217800</v>
      </c>
      <c r="L117" s="17" t="s">
        <v>39</v>
      </c>
    </row>
    <row r="118" s="2" customFormat="1" ht="21" customHeight="1" spans="1:12">
      <c r="A118" s="12" t="s">
        <v>264</v>
      </c>
      <c r="B118" s="11"/>
      <c r="C118" s="11">
        <f t="shared" ref="C118:K118" si="11">SUM(C5:C117)</f>
        <v>367021</v>
      </c>
      <c r="D118" s="11"/>
      <c r="E118" s="11">
        <f t="shared" si="11"/>
        <v>326282355.5</v>
      </c>
      <c r="F118" s="11">
        <f t="shared" si="11"/>
        <v>1866515.6</v>
      </c>
      <c r="G118" s="11">
        <f t="shared" si="11"/>
        <v>6109685.25</v>
      </c>
      <c r="H118" s="11">
        <f t="shared" si="11"/>
        <v>3521231.36</v>
      </c>
      <c r="I118" s="11">
        <f t="shared" si="11"/>
        <v>3521231.37</v>
      </c>
      <c r="J118" s="11">
        <f t="shared" si="11"/>
        <v>9542430.97</v>
      </c>
      <c r="K118" s="11">
        <f t="shared" si="11"/>
        <v>24561094.55</v>
      </c>
      <c r="L118" s="12"/>
    </row>
    <row r="119" s="2" customFormat="1" ht="21" customHeight="1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4"/>
    </row>
    <row r="120" s="2" customFormat="1" ht="21" customHeight="1" spans="1:12">
      <c r="A120" s="19"/>
      <c r="B120" s="19"/>
      <c r="C120" s="1"/>
      <c r="D120" s="1"/>
      <c r="E120" s="19"/>
      <c r="F120" s="19"/>
      <c r="G120" s="19"/>
      <c r="H120" s="19"/>
      <c r="I120" s="19"/>
      <c r="J120" s="19"/>
      <c r="K120" s="1"/>
      <c r="L120" s="4"/>
    </row>
    <row r="121" s="2" customFormat="1" ht="21" customHeight="1" spans="1:12">
      <c r="A121" s="20"/>
      <c r="B121" s="21"/>
      <c r="C121" s="1"/>
      <c r="D121" s="1"/>
      <c r="E121" s="22"/>
      <c r="F121" s="1"/>
      <c r="G121" s="20"/>
      <c r="H121" s="20"/>
      <c r="I121" s="20"/>
      <c r="J121" s="26"/>
      <c r="K121" s="1"/>
      <c r="L121" s="4"/>
    </row>
    <row r="122" s="2" customFormat="1" ht="21" customHeight="1" spans="1:12">
      <c r="A122" s="23"/>
      <c r="B122" s="24"/>
      <c r="C122" s="1"/>
      <c r="D122" s="1"/>
      <c r="E122" s="25"/>
      <c r="F122" s="24"/>
      <c r="G122" s="20"/>
      <c r="H122" s="20"/>
      <c r="I122" s="27"/>
      <c r="J122" s="26"/>
      <c r="K122" s="1"/>
      <c r="L122" s="4"/>
    </row>
    <row r="123" s="2" customFormat="1" ht="21" customHeight="1" spans="1:12">
      <c r="A123" s="23"/>
      <c r="B123" s="24"/>
      <c r="C123" s="1"/>
      <c r="D123" s="1"/>
      <c r="E123" s="24"/>
      <c r="F123" s="24"/>
      <c r="G123" s="20"/>
      <c r="H123" s="20"/>
      <c r="I123" s="27"/>
      <c r="J123" s="26"/>
      <c r="K123" s="1"/>
      <c r="L123" s="4"/>
    </row>
    <row r="124" s="2" customFormat="1" ht="21" customHeight="1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4"/>
    </row>
    <row r="125" s="2" customFormat="1" ht="21" customHeight="1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4"/>
    </row>
    <row r="126" s="3" customFormat="1" ht="21" customHeight="1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4"/>
    </row>
    <row r="127" s="1" customFormat="1" ht="21" customHeight="1" spans="4:12">
      <c r="D127"/>
      <c r="E127"/>
      <c r="F127"/>
      <c r="L127" s="4"/>
    </row>
    <row r="128" s="1" customFormat="1" spans="4:12">
      <c r="D128"/>
      <c r="E128"/>
      <c r="F128"/>
      <c r="G128"/>
      <c r="H128"/>
      <c r="I128"/>
      <c r="J128"/>
      <c r="K128"/>
      <c r="L128" s="4"/>
    </row>
    <row r="129" s="1" customFormat="1" spans="4:12">
      <c r="D129"/>
      <c r="E129"/>
      <c r="F129"/>
      <c r="L129" s="4"/>
    </row>
    <row r="130" s="1" customFormat="1" spans="4:12">
      <c r="D130"/>
      <c r="E130"/>
      <c r="F130"/>
      <c r="L130" s="4"/>
    </row>
    <row r="131" s="1" customFormat="1" spans="4:12">
      <c r="D131"/>
      <c r="E131"/>
      <c r="F131"/>
      <c r="L131" s="4"/>
    </row>
  </sheetData>
  <mergeCells count="9">
    <mergeCell ref="A1:L1"/>
    <mergeCell ref="F3:J3"/>
    <mergeCell ref="A3:A4"/>
    <mergeCell ref="B3:B4"/>
    <mergeCell ref="C3:C4"/>
    <mergeCell ref="D3:D4"/>
    <mergeCell ref="E3:E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明细（不含森林）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庄朴辉</cp:lastModifiedBy>
  <dcterms:created xsi:type="dcterms:W3CDTF">2024-04-10T01:49:00Z</dcterms:created>
  <dcterms:modified xsi:type="dcterms:W3CDTF">2024-08-19T07:39:48Z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57D8AFA9C58D41C8B16D21AA69EA946C</vt:lpwstr>
  </property>
  <property fmtid="{D5CDD505-2E9C-101B-9397-08002B2CF9AE}" pid="3" name="KSOProductBuildVer">
    <vt:lpwstr>2052-12.1.0.17827</vt:lpwstr>
  </property>
</Properties>
</file>