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示文件\公示文件\"/>
    </mc:Choice>
  </mc:AlternateContent>
  <bookViews>
    <workbookView xWindow="120" yWindow="105" windowWidth="23715" windowHeight="9630"/>
  </bookViews>
  <sheets>
    <sheet name="承保明细" sheetId="1" r:id="rId1"/>
  </sheets>
  <calcPr calcId="152511"/>
</workbook>
</file>

<file path=xl/calcChain.xml><?xml version="1.0" encoding="utf-8"?>
<calcChain xmlns="http://schemas.openxmlformats.org/spreadsheetml/2006/main">
  <c r="B6" i="1" l="1"/>
  <c r="C6" i="1" s="1"/>
  <c r="G6" i="1"/>
  <c r="H6" i="1"/>
  <c r="I6" i="1"/>
  <c r="J6" i="1"/>
  <c r="K6" i="1"/>
  <c r="B7" i="1"/>
  <c r="C7" i="1"/>
  <c r="G7" i="1"/>
  <c r="H7" i="1"/>
  <c r="H18" i="1" s="1"/>
  <c r="I7" i="1"/>
  <c r="J7" i="1"/>
  <c r="K7" i="1"/>
  <c r="B8" i="1"/>
  <c r="C8" i="1" s="1"/>
  <c r="G8" i="1"/>
  <c r="H8" i="1"/>
  <c r="I8" i="1"/>
  <c r="J8" i="1"/>
  <c r="K8" i="1"/>
  <c r="B9" i="1"/>
  <c r="C9" i="1"/>
  <c r="G9" i="1"/>
  <c r="H9" i="1"/>
  <c r="I9" i="1"/>
  <c r="J9" i="1"/>
  <c r="K9" i="1"/>
  <c r="B10" i="1"/>
  <c r="C10" i="1" s="1"/>
  <c r="G10" i="1"/>
  <c r="H10" i="1"/>
  <c r="I10" i="1"/>
  <c r="J10" i="1"/>
  <c r="K10" i="1"/>
  <c r="B11" i="1"/>
  <c r="C11" i="1" s="1"/>
  <c r="G11" i="1"/>
  <c r="H11" i="1"/>
  <c r="I11" i="1"/>
  <c r="J11" i="1"/>
  <c r="K11" i="1"/>
  <c r="B12" i="1"/>
  <c r="C12" i="1"/>
  <c r="G12" i="1"/>
  <c r="H12" i="1"/>
  <c r="I12" i="1"/>
  <c r="J12" i="1"/>
  <c r="K12" i="1"/>
  <c r="B13" i="1"/>
  <c r="C13" i="1"/>
  <c r="G13" i="1"/>
  <c r="H13" i="1"/>
  <c r="I13" i="1"/>
  <c r="J13" i="1"/>
  <c r="K13" i="1"/>
  <c r="B14" i="1"/>
  <c r="C14" i="1" s="1"/>
  <c r="G14" i="1"/>
  <c r="H14" i="1"/>
  <c r="I14" i="1"/>
  <c r="J14" i="1"/>
  <c r="K14" i="1"/>
  <c r="B15" i="1"/>
  <c r="C15" i="1"/>
  <c r="G15" i="1"/>
  <c r="H15" i="1"/>
  <c r="I15" i="1"/>
  <c r="J15" i="1"/>
  <c r="K15" i="1"/>
  <c r="B16" i="1"/>
  <c r="C16" i="1"/>
  <c r="G16" i="1"/>
  <c r="H16" i="1"/>
  <c r="I16" i="1"/>
  <c r="J16" i="1"/>
  <c r="K16" i="1"/>
  <c r="B17" i="1"/>
  <c r="C17" i="1" s="1"/>
  <c r="G17" i="1"/>
  <c r="H17" i="1"/>
  <c r="I17" i="1"/>
  <c r="J17" i="1"/>
  <c r="K17" i="1"/>
  <c r="F18" i="1"/>
  <c r="L18" i="1"/>
  <c r="B18" i="1" l="1"/>
  <c r="C18" i="1"/>
  <c r="K18" i="1"/>
  <c r="G18" i="1"/>
  <c r="J18" i="1"/>
  <c r="I18" i="1"/>
</calcChain>
</file>

<file path=xl/sharedStrings.xml><?xml version="1.0" encoding="utf-8"?>
<sst xmlns="http://schemas.openxmlformats.org/spreadsheetml/2006/main" count="42" uniqueCount="42">
  <si>
    <t>合  计</t>
  </si>
  <si>
    <t>PI5I201844510000000013</t>
  </si>
  <si>
    <t>吴迪绍</t>
  </si>
  <si>
    <t>PI5I201844510000000012</t>
  </si>
  <si>
    <t>陈礼通</t>
  </si>
  <si>
    <t>PI5I201844510000000011</t>
  </si>
  <si>
    <t>陈森之</t>
  </si>
  <si>
    <t>PI5I201844510000000010</t>
  </si>
  <si>
    <t>饶平县大埕鸿康养猪场</t>
  </si>
  <si>
    <t>PI5I201844510000000009</t>
  </si>
  <si>
    <t>汤俊强</t>
  </si>
  <si>
    <t>PI5I201844510000000008</t>
  </si>
  <si>
    <t>饶平县发源种养场</t>
  </si>
  <si>
    <t>PI5I201844510000000007</t>
  </si>
  <si>
    <t>饶平县康顺畜牧养殖场</t>
  </si>
  <si>
    <t>PI5I201844510000000006</t>
  </si>
  <si>
    <t>饶平县润沣年养猪场</t>
  </si>
  <si>
    <t xml:space="preserve">PI5I201844510000000005 </t>
  </si>
  <si>
    <t>饶平县泰祥养猪场</t>
  </si>
  <si>
    <t>PI5I201844510000000003</t>
  </si>
  <si>
    <t>饶平县绿骏种养专业合作社</t>
  </si>
  <si>
    <t xml:space="preserve">PI5I201844510000000002 </t>
  </si>
  <si>
    <t>饶平县千秋绿农牧有限公司</t>
  </si>
  <si>
    <t>PI5I201844510000000001</t>
  </si>
  <si>
    <t>饶平县群兴畜牧养殖场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</si>
  <si>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</si>
  <si>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</si>
  <si>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</si>
  <si>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</si>
  <si>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</si>
  <si>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</si>
  <si>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</si>
  <si>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季度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</si>
  <si>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</si>
  <si>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</si>
  <si>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</si>
  <si>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</si>
  <si>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</si>
  <si>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</si>
  <si>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承保数量（头）</t>
  </si>
  <si>
    <t>承保公司</t>
  </si>
  <si>
    <t>广东省政策性仔猪养殖保险承保明细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</si>
</sst>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_ "/>
    <numFmt numFmtId="178" formatCode="0.00_ "/>
    <numFmt numFmtId="179" formatCode="0.0_ "/>
  </numFmts>
  <fonts count="12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2"/>
      <name val="仿宋"/>
      <family val="3"/>
      <charset val="134"/>
    </font>
    <font>
      <sz val="9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/>
    <xf numFmtId="0" fontId="6" fillId="0" borderId="0" xfId="0" applyFont="1" applyAlignment="1">
      <alignment vertical="center"/>
    </xf>
    <xf numFmtId="0" fontId="6" fillId="0" borderId="0" xfId="1" applyFont="1" applyBorder="1" applyAlignment="1">
      <alignment horizontal="left" vertical="center" wrapText="1"/>
    </xf>
    <xf numFmtId="176" fontId="6" fillId="0" borderId="0" xfId="1" applyNumberFormat="1" applyFont="1" applyBorder="1" applyAlignment="1">
      <alignment vertical="center" shrinkToFit="1"/>
    </xf>
    <xf numFmtId="176" fontId="6" fillId="0" borderId="0" xfId="1" applyNumberFormat="1" applyFont="1" applyBorder="1" applyAlignment="1">
      <alignment horizontal="left" vertical="center" wrapText="1" shrinkToFit="1"/>
    </xf>
    <xf numFmtId="0" fontId="5" fillId="0" borderId="0" xfId="0" applyFont="1" applyAlignment="1"/>
    <xf numFmtId="0" fontId="0" fillId="0" borderId="0" xfId="0" applyFont="1" applyAlignment="1"/>
    <xf numFmtId="0" fontId="6" fillId="0" borderId="0" xfId="1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right" vertical="center"/>
    </xf>
    <xf numFmtId="178" fontId="7" fillId="0" borderId="1" xfId="0" applyNumberFormat="1" applyFont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9" fontId="7" fillId="0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wrapText="1"/>
    </xf>
    <xf numFmtId="177" fontId="7" fillId="0" borderId="1" xfId="0" applyNumberFormat="1" applyFont="1" applyFill="1" applyBorder="1" applyAlignment="1">
      <alignment horizontal="right" vertical="center" wrapText="1"/>
    </xf>
    <xf numFmtId="177" fontId="7" fillId="0" borderId="1" xfId="0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right" vertical="center"/>
    </xf>
    <xf numFmtId="176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70" zoomScaleNormal="70" workbookViewId="0">
      <selection activeCell="Q9" sqref="Q9"/>
    </sheetView>
  </sheetViews>
  <sheetFormatPr defaultColWidth="9" defaultRowHeight="14.25" customHeight="1" x14ac:dyDescent="0.15"/>
  <cols>
    <col min="1" max="1" width="11.25" style="1" customWidth="1"/>
    <col min="2" max="3" width="12.625" style="3" customWidth="1"/>
    <col min="4" max="4" width="30.875" style="4" customWidth="1"/>
    <col min="5" max="5" width="30.875" style="1" customWidth="1"/>
    <col min="6" max="6" width="18.25" style="1" customWidth="1"/>
    <col min="7" max="7" width="13.625" style="1" customWidth="1"/>
    <col min="8" max="12" width="13.625" style="3" customWidth="1"/>
    <col min="13" max="13" width="9.375" style="2" customWidth="1"/>
    <col min="14" max="14" width="7.375" style="1" customWidth="1"/>
    <col min="15" max="15" width="6.625" style="1" customWidth="1"/>
    <col min="16" max="16384" width="9" style="1"/>
  </cols>
  <sheetData>
    <row r="1" spans="1:15" s="36" customFormat="1" ht="29.25" customHeight="1" x14ac:dyDescent="0.15">
      <c r="A1" s="46" t="s">
        <v>41</v>
      </c>
      <c r="B1" s="46"/>
      <c r="C1" s="46"/>
      <c r="D1" s="47"/>
      <c r="E1" s="46"/>
      <c r="F1" s="46"/>
      <c r="G1" s="46"/>
      <c r="H1" s="46"/>
      <c r="I1" s="46"/>
      <c r="J1" s="46"/>
      <c r="K1" s="46"/>
      <c r="L1" s="46"/>
      <c r="M1" s="46"/>
      <c r="N1" s="46"/>
      <c r="O1" s="43"/>
    </row>
    <row r="2" spans="1:15" s="36" customFormat="1" ht="6.75" customHeight="1" x14ac:dyDescent="0.15">
      <c r="A2" s="40"/>
      <c r="B2" s="41"/>
      <c r="C2" s="41"/>
      <c r="D2" s="42"/>
      <c r="E2" s="40"/>
      <c r="F2" s="40"/>
      <c r="G2" s="40"/>
      <c r="H2" s="41"/>
      <c r="I2" s="41"/>
      <c r="J2" s="41"/>
      <c r="K2" s="41"/>
      <c r="L2" s="41"/>
      <c r="M2" s="40"/>
      <c r="N2" s="40"/>
      <c r="O2" s="39"/>
    </row>
    <row r="3" spans="1:15" s="36" customFormat="1" ht="21" customHeight="1" x14ac:dyDescent="0.15">
      <c r="A3" s="13"/>
      <c r="B3" s="38"/>
      <c r="C3" s="13"/>
      <c r="D3" s="37"/>
      <c r="E3" s="48"/>
      <c r="F3" s="48"/>
      <c r="G3" s="48"/>
      <c r="H3" s="48"/>
      <c r="I3" s="48"/>
      <c r="J3" s="48"/>
      <c r="K3" s="48"/>
      <c r="L3" s="48"/>
      <c r="M3" s="48"/>
      <c r="N3" s="48"/>
    </row>
    <row r="4" spans="1:15" s="20" customFormat="1" ht="21" customHeight="1" x14ac:dyDescent="0.15">
      <c r="A4" s="44" t="s">
        <v>40</v>
      </c>
      <c r="B4" s="44" t="s">
        <v>39</v>
      </c>
      <c r="C4" s="44"/>
      <c r="D4" s="45" t="s">
        <v>38</v>
      </c>
      <c r="E4" s="45" t="s">
        <v>37</v>
      </c>
      <c r="F4" s="45" t="s">
        <v>36</v>
      </c>
      <c r="G4" s="44" t="s">
        <v>35</v>
      </c>
      <c r="H4" s="44"/>
      <c r="I4" s="44"/>
      <c r="J4" s="44"/>
      <c r="K4" s="44"/>
      <c r="L4" s="45" t="s">
        <v>34</v>
      </c>
      <c r="M4" s="44" t="s">
        <v>33</v>
      </c>
      <c r="N4" s="21"/>
    </row>
    <row r="5" spans="1:15" s="20" customFormat="1" ht="24" customHeight="1" x14ac:dyDescent="0.15">
      <c r="A5" s="44"/>
      <c r="B5" s="22" t="s">
        <v>32</v>
      </c>
      <c r="C5" s="22" t="s">
        <v>31</v>
      </c>
      <c r="D5" s="45"/>
      <c r="E5" s="45"/>
      <c r="F5" s="45"/>
      <c r="G5" s="35" t="s">
        <v>30</v>
      </c>
      <c r="H5" s="22" t="s">
        <v>29</v>
      </c>
      <c r="I5" s="22" t="s">
        <v>28</v>
      </c>
      <c r="J5" s="22" t="s">
        <v>27</v>
      </c>
      <c r="K5" s="22" t="s">
        <v>26</v>
      </c>
      <c r="L5" s="45"/>
      <c r="M5" s="44"/>
      <c r="N5" s="21"/>
    </row>
    <row r="6" spans="1:15" s="27" customFormat="1" ht="24" customHeight="1" x14ac:dyDescent="0.25">
      <c r="A6" s="44" t="s">
        <v>25</v>
      </c>
      <c r="B6" s="34">
        <f t="shared" ref="B6:B17" si="0">F6/200</f>
        <v>4000</v>
      </c>
      <c r="C6" s="33">
        <f t="shared" ref="C6:C17" si="1">B6</f>
        <v>4000</v>
      </c>
      <c r="D6" s="32" t="s">
        <v>24</v>
      </c>
      <c r="E6" s="32" t="s">
        <v>23</v>
      </c>
      <c r="F6" s="31">
        <v>800000</v>
      </c>
      <c r="G6" s="30">
        <f t="shared" ref="G6:G17" si="2">F6*40%*0.06</f>
        <v>19200</v>
      </c>
      <c r="H6" s="30">
        <f t="shared" ref="H6:H17" si="3">F6*20%*0.06</f>
        <v>9600</v>
      </c>
      <c r="I6" s="30">
        <f t="shared" ref="I6:I17" si="4">F6*7.5%*0.06</f>
        <v>3600</v>
      </c>
      <c r="J6" s="30">
        <f t="shared" ref="J6:J17" si="5">F6*7.5%*0.06</f>
        <v>3600</v>
      </c>
      <c r="K6" s="30">
        <f t="shared" ref="K6:K17" si="6">F6*25%*0.06</f>
        <v>12000</v>
      </c>
      <c r="L6" s="29">
        <v>48000</v>
      </c>
      <c r="M6" s="22"/>
      <c r="N6" s="28"/>
    </row>
    <row r="7" spans="1:15" s="27" customFormat="1" ht="24" customHeight="1" x14ac:dyDescent="0.25">
      <c r="A7" s="44"/>
      <c r="B7" s="34">
        <f t="shared" si="0"/>
        <v>10800</v>
      </c>
      <c r="C7" s="33">
        <f t="shared" si="1"/>
        <v>10800</v>
      </c>
      <c r="D7" s="32" t="s">
        <v>22</v>
      </c>
      <c r="E7" s="32" t="s">
        <v>21</v>
      </c>
      <c r="F7" s="31">
        <v>2160000</v>
      </c>
      <c r="G7" s="30">
        <f t="shared" si="2"/>
        <v>51840</v>
      </c>
      <c r="H7" s="30">
        <f t="shared" si="3"/>
        <v>25920</v>
      </c>
      <c r="I7" s="30">
        <f t="shared" si="4"/>
        <v>9720</v>
      </c>
      <c r="J7" s="30">
        <f t="shared" si="5"/>
        <v>9720</v>
      </c>
      <c r="K7" s="30">
        <f t="shared" si="6"/>
        <v>32400</v>
      </c>
      <c r="L7" s="29">
        <v>129600</v>
      </c>
      <c r="M7" s="22"/>
      <c r="N7" s="28"/>
    </row>
    <row r="8" spans="1:15" s="27" customFormat="1" ht="24" customHeight="1" x14ac:dyDescent="0.25">
      <c r="A8" s="44"/>
      <c r="B8" s="34">
        <f t="shared" si="0"/>
        <v>1760</v>
      </c>
      <c r="C8" s="33">
        <f t="shared" si="1"/>
        <v>1760</v>
      </c>
      <c r="D8" s="32" t="s">
        <v>20</v>
      </c>
      <c r="E8" s="32" t="s">
        <v>19</v>
      </c>
      <c r="F8" s="31">
        <v>352000</v>
      </c>
      <c r="G8" s="30">
        <f t="shared" si="2"/>
        <v>8448</v>
      </c>
      <c r="H8" s="30">
        <f t="shared" si="3"/>
        <v>4224</v>
      </c>
      <c r="I8" s="30">
        <f t="shared" si="4"/>
        <v>1584</v>
      </c>
      <c r="J8" s="30">
        <f t="shared" si="5"/>
        <v>1584</v>
      </c>
      <c r="K8" s="30">
        <f t="shared" si="6"/>
        <v>5280</v>
      </c>
      <c r="L8" s="29">
        <v>21120</v>
      </c>
      <c r="M8" s="22"/>
      <c r="N8" s="28"/>
    </row>
    <row r="9" spans="1:15" s="27" customFormat="1" ht="24" customHeight="1" x14ac:dyDescent="0.25">
      <c r="A9" s="44"/>
      <c r="B9" s="34">
        <f t="shared" si="0"/>
        <v>6600</v>
      </c>
      <c r="C9" s="33">
        <f t="shared" si="1"/>
        <v>6600</v>
      </c>
      <c r="D9" s="32" t="s">
        <v>18</v>
      </c>
      <c r="E9" s="32" t="s">
        <v>17</v>
      </c>
      <c r="F9" s="31">
        <v>1320000</v>
      </c>
      <c r="G9" s="30">
        <f t="shared" si="2"/>
        <v>31680</v>
      </c>
      <c r="H9" s="30">
        <f t="shared" si="3"/>
        <v>15840</v>
      </c>
      <c r="I9" s="30">
        <f t="shared" si="4"/>
        <v>5940</v>
      </c>
      <c r="J9" s="30">
        <f t="shared" si="5"/>
        <v>5940</v>
      </c>
      <c r="K9" s="30">
        <f t="shared" si="6"/>
        <v>19800</v>
      </c>
      <c r="L9" s="29">
        <v>79200</v>
      </c>
      <c r="M9" s="22"/>
      <c r="N9" s="28"/>
    </row>
    <row r="10" spans="1:15" s="27" customFormat="1" ht="24" customHeight="1" x14ac:dyDescent="0.25">
      <c r="A10" s="44"/>
      <c r="B10" s="34">
        <f t="shared" si="0"/>
        <v>2780</v>
      </c>
      <c r="C10" s="33">
        <f t="shared" si="1"/>
        <v>2780</v>
      </c>
      <c r="D10" s="32" t="s">
        <v>16</v>
      </c>
      <c r="E10" s="32" t="s">
        <v>15</v>
      </c>
      <c r="F10" s="31">
        <v>556000</v>
      </c>
      <c r="G10" s="30">
        <f t="shared" si="2"/>
        <v>13344</v>
      </c>
      <c r="H10" s="30">
        <f t="shared" si="3"/>
        <v>6672</v>
      </c>
      <c r="I10" s="30">
        <f t="shared" si="4"/>
        <v>2502</v>
      </c>
      <c r="J10" s="30">
        <f t="shared" si="5"/>
        <v>2502</v>
      </c>
      <c r="K10" s="30">
        <f t="shared" si="6"/>
        <v>8340</v>
      </c>
      <c r="L10" s="29">
        <v>33360</v>
      </c>
      <c r="M10" s="22"/>
      <c r="N10" s="28"/>
    </row>
    <row r="11" spans="1:15" s="27" customFormat="1" ht="24" customHeight="1" x14ac:dyDescent="0.25">
      <c r="A11" s="44"/>
      <c r="B11" s="34">
        <f t="shared" si="0"/>
        <v>1980</v>
      </c>
      <c r="C11" s="33">
        <f t="shared" si="1"/>
        <v>1980</v>
      </c>
      <c r="D11" s="32" t="s">
        <v>14</v>
      </c>
      <c r="E11" s="32" t="s">
        <v>13</v>
      </c>
      <c r="F11" s="31">
        <v>396000</v>
      </c>
      <c r="G11" s="30">
        <f t="shared" si="2"/>
        <v>9504</v>
      </c>
      <c r="H11" s="30">
        <f t="shared" si="3"/>
        <v>4752</v>
      </c>
      <c r="I11" s="30">
        <f t="shared" si="4"/>
        <v>1782</v>
      </c>
      <c r="J11" s="30">
        <f t="shared" si="5"/>
        <v>1782</v>
      </c>
      <c r="K11" s="30">
        <f t="shared" si="6"/>
        <v>5940</v>
      </c>
      <c r="L11" s="29">
        <v>23760</v>
      </c>
      <c r="M11" s="22"/>
      <c r="N11" s="28"/>
    </row>
    <row r="12" spans="1:15" s="27" customFormat="1" ht="24" customHeight="1" x14ac:dyDescent="0.25">
      <c r="A12" s="44"/>
      <c r="B12" s="34">
        <f t="shared" si="0"/>
        <v>4950</v>
      </c>
      <c r="C12" s="33">
        <f t="shared" si="1"/>
        <v>4950</v>
      </c>
      <c r="D12" s="32" t="s">
        <v>12</v>
      </c>
      <c r="E12" s="32" t="s">
        <v>11</v>
      </c>
      <c r="F12" s="31">
        <v>990000</v>
      </c>
      <c r="G12" s="30">
        <f t="shared" si="2"/>
        <v>23760</v>
      </c>
      <c r="H12" s="30">
        <f t="shared" si="3"/>
        <v>11880</v>
      </c>
      <c r="I12" s="30">
        <f t="shared" si="4"/>
        <v>4455</v>
      </c>
      <c r="J12" s="30">
        <f t="shared" si="5"/>
        <v>4455</v>
      </c>
      <c r="K12" s="30">
        <f t="shared" si="6"/>
        <v>14850</v>
      </c>
      <c r="L12" s="29">
        <v>59400</v>
      </c>
      <c r="M12" s="22"/>
      <c r="N12" s="28"/>
    </row>
    <row r="13" spans="1:15" s="27" customFormat="1" ht="24" customHeight="1" x14ac:dyDescent="0.25">
      <c r="A13" s="44"/>
      <c r="B13" s="34">
        <f t="shared" si="0"/>
        <v>1580</v>
      </c>
      <c r="C13" s="33">
        <f t="shared" si="1"/>
        <v>1580</v>
      </c>
      <c r="D13" s="32" t="s">
        <v>10</v>
      </c>
      <c r="E13" s="32" t="s">
        <v>9</v>
      </c>
      <c r="F13" s="31">
        <v>316000</v>
      </c>
      <c r="G13" s="30">
        <f t="shared" si="2"/>
        <v>7584</v>
      </c>
      <c r="H13" s="30">
        <f t="shared" si="3"/>
        <v>3792</v>
      </c>
      <c r="I13" s="30">
        <f t="shared" si="4"/>
        <v>1422</v>
      </c>
      <c r="J13" s="30">
        <f t="shared" si="5"/>
        <v>1422</v>
      </c>
      <c r="K13" s="30">
        <f t="shared" si="6"/>
        <v>4740</v>
      </c>
      <c r="L13" s="29">
        <v>18960</v>
      </c>
      <c r="M13" s="22"/>
      <c r="N13" s="28"/>
    </row>
    <row r="14" spans="1:15" s="27" customFormat="1" ht="24" customHeight="1" x14ac:dyDescent="0.25">
      <c r="A14" s="44"/>
      <c r="B14" s="34">
        <f t="shared" si="0"/>
        <v>2200</v>
      </c>
      <c r="C14" s="33">
        <f t="shared" si="1"/>
        <v>2200</v>
      </c>
      <c r="D14" s="32" t="s">
        <v>8</v>
      </c>
      <c r="E14" s="32" t="s">
        <v>7</v>
      </c>
      <c r="F14" s="31">
        <v>440000</v>
      </c>
      <c r="G14" s="30">
        <f t="shared" si="2"/>
        <v>10560</v>
      </c>
      <c r="H14" s="30">
        <f t="shared" si="3"/>
        <v>5280</v>
      </c>
      <c r="I14" s="30">
        <f t="shared" si="4"/>
        <v>1980</v>
      </c>
      <c r="J14" s="30">
        <f t="shared" si="5"/>
        <v>1980</v>
      </c>
      <c r="K14" s="30">
        <f t="shared" si="6"/>
        <v>6600</v>
      </c>
      <c r="L14" s="29">
        <v>26400</v>
      </c>
      <c r="M14" s="22"/>
      <c r="N14" s="28"/>
    </row>
    <row r="15" spans="1:15" s="27" customFormat="1" ht="24" customHeight="1" x14ac:dyDescent="0.25">
      <c r="A15" s="44"/>
      <c r="B15" s="34">
        <f t="shared" si="0"/>
        <v>1980</v>
      </c>
      <c r="C15" s="33">
        <f t="shared" si="1"/>
        <v>1980</v>
      </c>
      <c r="D15" s="32" t="s">
        <v>6</v>
      </c>
      <c r="E15" s="32" t="s">
        <v>5</v>
      </c>
      <c r="F15" s="31">
        <v>396000</v>
      </c>
      <c r="G15" s="30">
        <f t="shared" si="2"/>
        <v>9504</v>
      </c>
      <c r="H15" s="30">
        <f t="shared" si="3"/>
        <v>4752</v>
      </c>
      <c r="I15" s="30">
        <f t="shared" si="4"/>
        <v>1782</v>
      </c>
      <c r="J15" s="30">
        <f t="shared" si="5"/>
        <v>1782</v>
      </c>
      <c r="K15" s="30">
        <f t="shared" si="6"/>
        <v>5940</v>
      </c>
      <c r="L15" s="29">
        <v>23760</v>
      </c>
      <c r="M15" s="22"/>
      <c r="N15" s="28"/>
    </row>
    <row r="16" spans="1:15" s="27" customFormat="1" ht="24" customHeight="1" x14ac:dyDescent="0.25">
      <c r="A16" s="44"/>
      <c r="B16" s="34">
        <f t="shared" si="0"/>
        <v>660</v>
      </c>
      <c r="C16" s="33">
        <f t="shared" si="1"/>
        <v>660</v>
      </c>
      <c r="D16" s="32" t="s">
        <v>4</v>
      </c>
      <c r="E16" s="32" t="s">
        <v>3</v>
      </c>
      <c r="F16" s="31">
        <v>132000</v>
      </c>
      <c r="G16" s="30">
        <f t="shared" si="2"/>
        <v>3168</v>
      </c>
      <c r="H16" s="30">
        <f t="shared" si="3"/>
        <v>1584</v>
      </c>
      <c r="I16" s="30">
        <f t="shared" si="4"/>
        <v>594</v>
      </c>
      <c r="J16" s="30">
        <f t="shared" si="5"/>
        <v>594</v>
      </c>
      <c r="K16" s="30">
        <f t="shared" si="6"/>
        <v>1980</v>
      </c>
      <c r="L16" s="29">
        <v>7920</v>
      </c>
      <c r="M16" s="22"/>
      <c r="N16" s="28"/>
    </row>
    <row r="17" spans="1:15" s="27" customFormat="1" ht="24" customHeight="1" x14ac:dyDescent="0.25">
      <c r="A17" s="44"/>
      <c r="B17" s="34">
        <f t="shared" si="0"/>
        <v>1320</v>
      </c>
      <c r="C17" s="33">
        <f t="shared" si="1"/>
        <v>1320</v>
      </c>
      <c r="D17" s="32" t="s">
        <v>2</v>
      </c>
      <c r="E17" s="32" t="s">
        <v>1</v>
      </c>
      <c r="F17" s="31">
        <v>264000</v>
      </c>
      <c r="G17" s="30">
        <f t="shared" si="2"/>
        <v>6336</v>
      </c>
      <c r="H17" s="30">
        <f t="shared" si="3"/>
        <v>3168</v>
      </c>
      <c r="I17" s="30">
        <f t="shared" si="4"/>
        <v>1188</v>
      </c>
      <c r="J17" s="30">
        <f t="shared" si="5"/>
        <v>1188</v>
      </c>
      <c r="K17" s="30">
        <f t="shared" si="6"/>
        <v>3960</v>
      </c>
      <c r="L17" s="29">
        <v>15840</v>
      </c>
      <c r="M17" s="22"/>
      <c r="N17" s="28"/>
    </row>
    <row r="18" spans="1:15" s="20" customFormat="1" ht="21" customHeight="1" x14ac:dyDescent="0.15">
      <c r="A18" s="22" t="s">
        <v>0</v>
      </c>
      <c r="B18" s="26">
        <f>SUM(B6:B17)</f>
        <v>40610</v>
      </c>
      <c r="C18" s="26">
        <f>SUM(C6:C17)</f>
        <v>40610</v>
      </c>
      <c r="D18" s="25"/>
      <c r="E18" s="24"/>
      <c r="F18" s="23">
        <f t="shared" ref="F18:L18" si="7">SUM(F6:F17)</f>
        <v>8122000</v>
      </c>
      <c r="G18" s="23">
        <f t="shared" si="7"/>
        <v>194928</v>
      </c>
      <c r="H18" s="23">
        <f t="shared" si="7"/>
        <v>97464</v>
      </c>
      <c r="I18" s="23">
        <f t="shared" si="7"/>
        <v>36549</v>
      </c>
      <c r="J18" s="23">
        <f t="shared" si="7"/>
        <v>36549</v>
      </c>
      <c r="K18" s="23">
        <f t="shared" si="7"/>
        <v>121830</v>
      </c>
      <c r="L18" s="23">
        <f t="shared" si="7"/>
        <v>487320</v>
      </c>
      <c r="M18" s="22"/>
      <c r="N18" s="21"/>
    </row>
    <row r="19" spans="1:15" s="17" customFormat="1" ht="26.25" customHeight="1" x14ac:dyDescent="0.25">
      <c r="A19" s="12"/>
      <c r="B19" s="12"/>
      <c r="C19" s="12"/>
      <c r="D19" s="19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8"/>
    </row>
    <row r="20" spans="1:15" s="9" customFormat="1" ht="6.75" customHeight="1" x14ac:dyDescent="0.15">
      <c r="A20" s="15"/>
      <c r="B20" s="15"/>
      <c r="C20" s="15"/>
      <c r="D20" s="16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0"/>
    </row>
    <row r="21" spans="1:15" s="9" customFormat="1" ht="17.25" customHeight="1" x14ac:dyDescent="0.15">
      <c r="A21" s="11"/>
      <c r="B21" s="11"/>
      <c r="C21" s="11"/>
      <c r="D21" s="14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0"/>
    </row>
    <row r="22" spans="1:15" s="9" customFormat="1" ht="30.75" customHeight="1" x14ac:dyDescent="0.25">
      <c r="A22" s="11"/>
      <c r="B22" s="12"/>
      <c r="C22" s="11"/>
      <c r="D22" s="14"/>
      <c r="E22" s="11"/>
      <c r="F22" s="11"/>
      <c r="G22" s="11"/>
      <c r="H22" s="11"/>
      <c r="I22" s="11"/>
      <c r="J22" s="13"/>
      <c r="K22" s="12"/>
      <c r="L22" s="11"/>
      <c r="M22" s="11"/>
      <c r="N22" s="11"/>
      <c r="O22" s="10"/>
    </row>
    <row r="23" spans="1:15" ht="14.25" customHeight="1" x14ac:dyDescent="0.15">
      <c r="A23" s="5"/>
      <c r="B23" s="7"/>
      <c r="C23" s="7"/>
      <c r="D23" s="8"/>
      <c r="E23" s="5"/>
      <c r="F23" s="5"/>
      <c r="G23" s="5"/>
      <c r="H23" s="7"/>
      <c r="I23" s="7"/>
      <c r="J23" s="7"/>
      <c r="K23" s="7"/>
      <c r="L23" s="7"/>
      <c r="M23" s="6"/>
      <c r="N23" s="5"/>
    </row>
  </sheetData>
  <mergeCells count="12">
    <mergeCell ref="A1:N1"/>
    <mergeCell ref="E3:J3"/>
    <mergeCell ref="K3:N3"/>
    <mergeCell ref="B4:C4"/>
    <mergeCell ref="G4:K4"/>
    <mergeCell ref="A4:A5"/>
    <mergeCell ref="M4:M5"/>
    <mergeCell ref="E4:E5"/>
    <mergeCell ref="A6:A17"/>
    <mergeCell ref="D4:D5"/>
    <mergeCell ref="F4:F5"/>
    <mergeCell ref="L4:L5"/>
  </mergeCells>
  <phoneticPr fontId="3" type="noConversion"/>
  <pageMargins left="0.25" right="0.25" top="0.75" bottom="0.75" header="0.3" footer="0.3"/>
  <pageSetup paperSize="9" scale="6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2018-12-02T13:40:35Z</dcterms:created>
  <dcterms:modified xsi:type="dcterms:W3CDTF">2018-12-12T10:42:59Z</dcterms:modified>
</cp:coreProperties>
</file>